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3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5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6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ESTADISTICA\Estudios de Estadistica\CIBERCRIMEN\2015\"/>
    </mc:Choice>
  </mc:AlternateContent>
  <bookViews>
    <workbookView xWindow="0" yWindow="0" windowWidth="20160" windowHeight="8472"/>
  </bookViews>
  <sheets>
    <sheet name="Portada" sheetId="44" r:id="rId1"/>
    <sheet name="Indice" sheetId="52" r:id="rId2"/>
    <sheet name="Subportada1" sheetId="50" r:id="rId3"/>
    <sheet name="Subportada2" sheetId="51" r:id="rId4"/>
    <sheet name="H2_2.1" sheetId="40" r:id="rId5"/>
    <sheet name="H2_2.1 (2)" sheetId="41" r:id="rId6"/>
    <sheet name="H2_2.2" sheetId="42" r:id="rId7"/>
    <sheet name="H2_2.2 (2)" sheetId="78" r:id="rId8"/>
    <sheet name="H2_2.3" sheetId="45" r:id="rId9"/>
    <sheet name="H2_2.4" sheetId="48" r:id="rId10"/>
    <sheet name="H2_2.4 (2)" sheetId="47" r:id="rId11"/>
    <sheet name="H2_2.4 (3)" sheetId="49" r:id="rId12"/>
    <sheet name="H2_2.4 (4)" sheetId="46" r:id="rId13"/>
    <sheet name="Subportada3" sheetId="53" r:id="rId14"/>
    <sheet name="H3_3.1, 3.2" sheetId="54" r:id="rId15"/>
    <sheet name="H3_3.3, 3.4" sheetId="55" r:id="rId16"/>
    <sheet name="H3_3.5" sheetId="56" r:id="rId17"/>
    <sheet name="Subportada4" sheetId="57" r:id="rId18"/>
    <sheet name="H4_4.1, 4.2" sheetId="61" r:id="rId19"/>
    <sheet name="H4_4.3" sheetId="62" r:id="rId20"/>
    <sheet name="H4_4.4, 4.5" sheetId="43" r:id="rId21"/>
    <sheet name="H4_4.6, 4.7" sheetId="63" r:id="rId22"/>
    <sheet name="H4_4.8, 4.9" sheetId="64" r:id="rId23"/>
    <sheet name="H4_4.10, 4.11" sheetId="74" r:id="rId24"/>
    <sheet name="H4_4.12, 4.13" sheetId="76" r:id="rId25"/>
    <sheet name="H4_4.14, 4.15" sheetId="77" r:id="rId26"/>
    <sheet name="Subportada5" sheetId="65" r:id="rId27"/>
    <sheet name="Subportada6" sheetId="67" r:id="rId28"/>
  </sheets>
  <definedNames>
    <definedName name="_xlnm.Print_Area" localSheetId="4">H2_2.1!$A$1:$O$64</definedName>
    <definedName name="_xlnm.Print_Area" localSheetId="5">'H2_2.1 (2)'!$A$1:$O$64</definedName>
    <definedName name="_xlnm.Print_Area" localSheetId="6">H2_2.2!$A$1:$O$64</definedName>
    <definedName name="_xlnm.Print_Area" localSheetId="7">'H2_2.2 (2)'!$A$1:$O$64</definedName>
    <definedName name="_xlnm.Print_Area" localSheetId="8">H2_2.3!$A$1:$O$64</definedName>
    <definedName name="_xlnm.Print_Area" localSheetId="9">H2_2.4!$A$1:$O$65</definedName>
    <definedName name="_xlnm.Print_Area" localSheetId="10">'H2_2.4 (2)'!$A$1:$O$65</definedName>
    <definedName name="_xlnm.Print_Area" localSheetId="11">'H2_2.4 (3)'!$A$1:$O$65</definedName>
    <definedName name="_xlnm.Print_Area" localSheetId="12">'H2_2.4 (4)'!$A$1:$O$65</definedName>
    <definedName name="_xlnm.Print_Area" localSheetId="14">'H3_3.1, 3.2'!$A$1:$O$65</definedName>
    <definedName name="_xlnm.Print_Area" localSheetId="15">'H3_3.3, 3.4'!$A$1:$O$65</definedName>
    <definedName name="_xlnm.Print_Area" localSheetId="16">H3_3.5!$A$1:$O$65</definedName>
    <definedName name="_xlnm.Print_Area" localSheetId="18">'H4_4.1, 4.2'!$A$1:$O$63</definedName>
    <definedName name="_xlnm.Print_Area" localSheetId="23">'H4_4.10, 4.11'!$A$1:$O$62</definedName>
    <definedName name="_xlnm.Print_Area" localSheetId="24">'H4_4.12, 4.13'!$A$1:$O$64</definedName>
    <definedName name="_xlnm.Print_Area" localSheetId="25">'H4_4.14, 4.15'!$A$1:$N$64</definedName>
    <definedName name="_xlnm.Print_Area" localSheetId="19">H4_4.3!$A$1:$O$64</definedName>
    <definedName name="_xlnm.Print_Area" localSheetId="20">'H4_4.4, 4.5'!$A$1:$O$62</definedName>
    <definedName name="_xlnm.Print_Area" localSheetId="21">'H4_4.6, 4.7'!$A$1:$O$64</definedName>
    <definedName name="_xlnm.Print_Area" localSheetId="22">'H4_4.8, 4.9'!$A$1:$N$64</definedName>
    <definedName name="_xlnm.Print_Area" localSheetId="1">Indice!$A$1:$R$41</definedName>
    <definedName name="_xlnm.Print_Area" localSheetId="0">Portada!$A$1:$R$65</definedName>
    <definedName name="_xlnm.Print_Area" localSheetId="2">Subportada1!$A$1:$R$65</definedName>
    <definedName name="_xlnm.Print_Area" localSheetId="3">Subportada2!$A$1:$R$65</definedName>
    <definedName name="_xlnm.Print_Area" localSheetId="13">Subportada3!$A$1:$R$65</definedName>
    <definedName name="_xlnm.Print_Area" localSheetId="17">Subportada4!$A$1:$R$65</definedName>
    <definedName name="_xlnm.Print_Area" localSheetId="26">Subportada5!$A$1:$R$65</definedName>
    <definedName name="_xlnm.Print_Area" localSheetId="27">Subportada6!$A$1:$R$65</definedName>
  </definedNames>
  <calcPr calcId="152511"/>
</workbook>
</file>

<file path=xl/calcChain.xml><?xml version="1.0" encoding="utf-8"?>
<calcChain xmlns="http://schemas.openxmlformats.org/spreadsheetml/2006/main">
  <c r="AF15" i="48" l="1"/>
  <c r="AG15" i="48"/>
  <c r="AH15" i="48"/>
  <c r="AI15" i="48"/>
  <c r="AJ15" i="48"/>
  <c r="AK15" i="48"/>
  <c r="AL15" i="48"/>
  <c r="AM15" i="48"/>
  <c r="AN15" i="48"/>
  <c r="AO15" i="48"/>
  <c r="AP15" i="48"/>
  <c r="AQ15" i="48"/>
  <c r="AR15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F17" i="48"/>
  <c r="AG17" i="48"/>
  <c r="AH17" i="48"/>
  <c r="AI17" i="48"/>
  <c r="AJ17" i="48"/>
  <c r="AK17" i="48"/>
  <c r="AL17" i="48"/>
  <c r="AM17" i="48"/>
  <c r="AN17" i="48"/>
  <c r="AO17" i="48"/>
  <c r="AP17" i="48"/>
  <c r="AQ17" i="48"/>
  <c r="AR17" i="48"/>
  <c r="AF18" i="48"/>
  <c r="AG18" i="48"/>
  <c r="AH18" i="48"/>
  <c r="AI18" i="48"/>
  <c r="AJ18" i="48"/>
  <c r="AK18" i="48"/>
  <c r="AL18" i="48"/>
  <c r="AM18" i="48"/>
  <c r="AN18" i="48"/>
  <c r="AO18" i="48"/>
  <c r="AP18" i="48"/>
  <c r="AQ18" i="48"/>
  <c r="AR18" i="48"/>
  <c r="AF19" i="48"/>
  <c r="AG19" i="48"/>
  <c r="AH19" i="48"/>
  <c r="AI19" i="48"/>
  <c r="AJ19" i="48"/>
  <c r="AK19" i="48"/>
  <c r="AL19" i="48"/>
  <c r="AM19" i="48"/>
  <c r="AN19" i="48"/>
  <c r="AO19" i="48"/>
  <c r="AP19" i="48"/>
  <c r="AQ19" i="48"/>
  <c r="AR19" i="48"/>
  <c r="AF20" i="48"/>
  <c r="AG20" i="48"/>
  <c r="AH20" i="48"/>
  <c r="AI20" i="48"/>
  <c r="AJ20" i="48"/>
  <c r="AK20" i="48"/>
  <c r="AL20" i="48"/>
  <c r="AM20" i="48"/>
  <c r="AN20" i="48"/>
  <c r="AO20" i="48"/>
  <c r="AP20" i="48"/>
  <c r="AQ20" i="48"/>
  <c r="AR20" i="48"/>
  <c r="AF21" i="48"/>
  <c r="AG21" i="48"/>
  <c r="AH21" i="48"/>
  <c r="AI21" i="48"/>
  <c r="AJ21" i="48"/>
  <c r="AK21" i="48"/>
  <c r="AL21" i="48"/>
  <c r="AM21" i="48"/>
  <c r="AN21" i="48"/>
  <c r="AO21" i="48"/>
  <c r="AP21" i="48"/>
  <c r="AQ21" i="48"/>
  <c r="AR21" i="48"/>
  <c r="AF22" i="48"/>
  <c r="AG22" i="48"/>
  <c r="AH22" i="48"/>
  <c r="AI22" i="48"/>
  <c r="AJ22" i="48"/>
  <c r="AK22" i="48"/>
  <c r="AL22" i="48"/>
  <c r="AM22" i="48"/>
  <c r="AN22" i="48"/>
  <c r="AO22" i="48"/>
  <c r="AP22" i="48"/>
  <c r="AQ22" i="48"/>
  <c r="AR22" i="48"/>
  <c r="AF23" i="48"/>
  <c r="AG23" i="48"/>
  <c r="AH23" i="48"/>
  <c r="AI23" i="48"/>
  <c r="AJ23" i="48"/>
  <c r="AK23" i="48"/>
  <c r="AL23" i="48"/>
  <c r="AM23" i="48"/>
  <c r="AN23" i="48"/>
  <c r="AO23" i="48"/>
  <c r="AP23" i="48"/>
  <c r="AQ23" i="48"/>
  <c r="AR23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F25" i="48"/>
  <c r="AG25" i="48"/>
  <c r="AH25" i="48"/>
  <c r="AI25" i="48"/>
  <c r="AJ25" i="48"/>
  <c r="AK25" i="48"/>
  <c r="AL25" i="48"/>
  <c r="AM25" i="48"/>
  <c r="AN25" i="48"/>
  <c r="AO25" i="48"/>
  <c r="AP25" i="48"/>
  <c r="AQ25" i="48"/>
  <c r="AR25" i="48"/>
  <c r="AF26" i="48"/>
  <c r="AG26" i="48"/>
  <c r="AH26" i="48"/>
  <c r="AI26" i="48"/>
  <c r="AJ26" i="48"/>
  <c r="AK26" i="48"/>
  <c r="AL26" i="48"/>
  <c r="AM26" i="48"/>
  <c r="AN26" i="48"/>
  <c r="AO26" i="48"/>
  <c r="AP26" i="48"/>
  <c r="AQ26" i="48"/>
  <c r="AR26" i="48"/>
  <c r="AF27" i="48"/>
  <c r="AG27" i="48"/>
  <c r="AH27" i="48"/>
  <c r="AI27" i="48"/>
  <c r="AJ27" i="48"/>
  <c r="AK27" i="48"/>
  <c r="AL27" i="48"/>
  <c r="AM27" i="48"/>
  <c r="AN27" i="48"/>
  <c r="AO27" i="48"/>
  <c r="AP27" i="48"/>
  <c r="AQ27" i="48"/>
  <c r="AR27" i="48"/>
  <c r="AF28" i="48"/>
  <c r="AG28" i="48"/>
  <c r="AH28" i="48"/>
  <c r="AI28" i="48"/>
  <c r="AJ28" i="48"/>
  <c r="AK28" i="48"/>
  <c r="AL28" i="48"/>
  <c r="AM28" i="48"/>
  <c r="AN28" i="48"/>
  <c r="AO28" i="48"/>
  <c r="AP28" i="48"/>
  <c r="AQ28" i="48"/>
  <c r="AR28" i="48"/>
  <c r="AF29" i="48"/>
  <c r="AG29" i="48"/>
  <c r="AH29" i="48"/>
  <c r="AI29" i="48"/>
  <c r="AJ29" i="48"/>
  <c r="AK29" i="48"/>
  <c r="AL29" i="48"/>
  <c r="AM29" i="48"/>
  <c r="AN29" i="48"/>
  <c r="AO29" i="48"/>
  <c r="AP29" i="48"/>
  <c r="AQ29" i="48"/>
  <c r="AR29" i="48"/>
  <c r="AF30" i="48"/>
  <c r="AG30" i="48"/>
  <c r="AH30" i="48"/>
  <c r="AI30" i="48"/>
  <c r="AJ30" i="48"/>
  <c r="AK30" i="48"/>
  <c r="AL30" i="48"/>
  <c r="AM30" i="48"/>
  <c r="AN30" i="48"/>
  <c r="AO30" i="48"/>
  <c r="AP30" i="48"/>
  <c r="AQ30" i="48"/>
  <c r="AR30" i="48"/>
  <c r="AF31" i="48"/>
  <c r="AG31" i="48"/>
  <c r="AH31" i="48"/>
  <c r="AI31" i="48"/>
  <c r="AJ31" i="48"/>
  <c r="AK31" i="48"/>
  <c r="AL31" i="48"/>
  <c r="AM31" i="48"/>
  <c r="AN31" i="48"/>
  <c r="AO31" i="48"/>
  <c r="AP31" i="48"/>
  <c r="AQ31" i="48"/>
  <c r="AR31" i="48"/>
  <c r="AF32" i="48"/>
  <c r="AG32" i="48"/>
  <c r="AH32" i="48"/>
  <c r="AI32" i="48"/>
  <c r="AJ32" i="48"/>
  <c r="AK32" i="48"/>
  <c r="AL32" i="48"/>
  <c r="AM32" i="48"/>
  <c r="AN32" i="48"/>
  <c r="AO32" i="48"/>
  <c r="AP32" i="48"/>
  <c r="AQ32" i="48"/>
  <c r="AR32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F35" i="48"/>
  <c r="AG35" i="48"/>
  <c r="AH35" i="48"/>
  <c r="AI35" i="48"/>
  <c r="AJ35" i="48"/>
  <c r="AK35" i="48"/>
  <c r="AL35" i="48"/>
  <c r="AM35" i="48"/>
  <c r="AN35" i="48"/>
  <c r="AO35" i="48"/>
  <c r="AP35" i="48"/>
  <c r="AQ35" i="48"/>
  <c r="AR35" i="48"/>
  <c r="AF36" i="48"/>
  <c r="AG36" i="48"/>
  <c r="AH36" i="48"/>
  <c r="AI36" i="48"/>
  <c r="AJ36" i="48"/>
  <c r="AK36" i="48"/>
  <c r="AL36" i="48"/>
  <c r="AM36" i="48"/>
  <c r="AN36" i="48"/>
  <c r="AO36" i="48"/>
  <c r="AP36" i="48"/>
  <c r="AQ36" i="48"/>
  <c r="AR36" i="48"/>
  <c r="AF37" i="48"/>
  <c r="AG37" i="48"/>
  <c r="AH37" i="48"/>
  <c r="AI37" i="48"/>
  <c r="AJ37" i="48"/>
  <c r="AK37" i="48"/>
  <c r="AL37" i="48"/>
  <c r="AM37" i="48"/>
  <c r="AN37" i="48"/>
  <c r="AO37" i="48"/>
  <c r="AP37" i="48"/>
  <c r="AQ37" i="48"/>
  <c r="AR37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AR38" i="48"/>
  <c r="AF39" i="48"/>
  <c r="AG39" i="48"/>
  <c r="AH39" i="48"/>
  <c r="AI39" i="48"/>
  <c r="AJ39" i="48"/>
  <c r="AK39" i="48"/>
  <c r="AL39" i="48"/>
  <c r="AM39" i="48"/>
  <c r="AN39" i="48"/>
  <c r="AO39" i="48"/>
  <c r="AP39" i="48"/>
  <c r="AQ39" i="48"/>
  <c r="AR39" i="48"/>
  <c r="AF40" i="48"/>
  <c r="AG40" i="48"/>
  <c r="AH40" i="48"/>
  <c r="AI40" i="48"/>
  <c r="AJ40" i="48"/>
  <c r="AK40" i="48"/>
  <c r="AL40" i="48"/>
  <c r="AM40" i="48"/>
  <c r="AN40" i="48"/>
  <c r="AO40" i="48"/>
  <c r="AP40" i="48"/>
  <c r="AQ40" i="48"/>
  <c r="AR40" i="48"/>
  <c r="AF41" i="48"/>
  <c r="AG41" i="48"/>
  <c r="AH41" i="48"/>
  <c r="AI41" i="48"/>
  <c r="AJ41" i="48"/>
  <c r="AK41" i="48"/>
  <c r="AL41" i="48"/>
  <c r="AM41" i="48"/>
  <c r="AN41" i="48"/>
  <c r="AO41" i="48"/>
  <c r="AP41" i="48"/>
  <c r="AQ41" i="48"/>
  <c r="AR41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F43" i="48"/>
  <c r="AG43" i="48"/>
  <c r="AH43" i="48"/>
  <c r="AI43" i="48"/>
  <c r="AJ43" i="48"/>
  <c r="AK43" i="48"/>
  <c r="AL43" i="48"/>
  <c r="AM43" i="48"/>
  <c r="AN43" i="48"/>
  <c r="AO43" i="48"/>
  <c r="AP43" i="48"/>
  <c r="AQ43" i="48"/>
  <c r="AR43" i="48"/>
  <c r="H24" i="63" l="1"/>
  <c r="U13" i="55" l="1"/>
  <c r="M15" i="45" l="1"/>
  <c r="L15" i="45"/>
  <c r="K15" i="45"/>
  <c r="J15" i="45"/>
  <c r="I15" i="45"/>
  <c r="H15" i="45"/>
  <c r="G15" i="45"/>
  <c r="F15" i="45"/>
  <c r="E15" i="45"/>
  <c r="M42" i="45"/>
  <c r="L42" i="45"/>
  <c r="K42" i="45"/>
  <c r="J42" i="45"/>
  <c r="I42" i="45"/>
  <c r="H42" i="45"/>
  <c r="G42" i="45"/>
  <c r="F42" i="45"/>
  <c r="E42" i="45"/>
  <c r="N15" i="78" l="1"/>
  <c r="M15" i="78"/>
  <c r="L15" i="78"/>
  <c r="K15" i="78"/>
  <c r="J15" i="78"/>
  <c r="I15" i="78"/>
  <c r="H15" i="78"/>
  <c r="G15" i="78"/>
  <c r="F15" i="78"/>
  <c r="E15" i="78"/>
  <c r="Q57" i="43" l="1"/>
  <c r="Q51" i="43"/>
  <c r="M23" i="77" l="1"/>
  <c r="M59" i="77" s="1"/>
  <c r="L23" i="77"/>
  <c r="M58" i="77" s="1"/>
  <c r="K23" i="77"/>
  <c r="M57" i="77" s="1"/>
  <c r="J23" i="77"/>
  <c r="M56" i="77" s="1"/>
  <c r="I23" i="77"/>
  <c r="M55" i="77" s="1"/>
  <c r="H23" i="77"/>
  <c r="M54" i="77" s="1"/>
  <c r="G23" i="77"/>
  <c r="N22" i="77"/>
  <c r="N21" i="77"/>
  <c r="N20" i="77"/>
  <c r="N19" i="77"/>
  <c r="N18" i="77"/>
  <c r="N17" i="77"/>
  <c r="N16" i="77"/>
  <c r="N15" i="77"/>
  <c r="I25" i="76"/>
  <c r="H25" i="76"/>
  <c r="J24" i="76"/>
  <c r="J23" i="76"/>
  <c r="J22" i="76"/>
  <c r="J21" i="76"/>
  <c r="J20" i="76"/>
  <c r="J19" i="76"/>
  <c r="J18" i="76"/>
  <c r="J17" i="76"/>
  <c r="J16" i="76"/>
  <c r="J15" i="76"/>
  <c r="E51" i="76"/>
  <c r="E47" i="76"/>
  <c r="E42" i="76"/>
  <c r="E46" i="76" s="1"/>
  <c r="E35" i="76"/>
  <c r="E41" i="76" s="1"/>
  <c r="E33" i="76"/>
  <c r="J25" i="76"/>
  <c r="E59" i="76" s="1"/>
  <c r="U24" i="76"/>
  <c r="V23" i="76"/>
  <c r="U23" i="76"/>
  <c r="V22" i="76"/>
  <c r="U22" i="76"/>
  <c r="V21" i="76"/>
  <c r="U21" i="76"/>
  <c r="V20" i="76"/>
  <c r="U20" i="76"/>
  <c r="V19" i="76"/>
  <c r="U19" i="76"/>
  <c r="V18" i="76"/>
  <c r="U18" i="76"/>
  <c r="V17" i="76"/>
  <c r="U17" i="76"/>
  <c r="V16" i="76"/>
  <c r="U16" i="76"/>
  <c r="V15" i="76"/>
  <c r="U15" i="76"/>
  <c r="R51" i="43"/>
  <c r="R51" i="74"/>
  <c r="Q51" i="74"/>
  <c r="Q52" i="74"/>
  <c r="Q53" i="74"/>
  <c r="Q58" i="74" s="1"/>
  <c r="Q54" i="74"/>
  <c r="Q55" i="74"/>
  <c r="Q56" i="74"/>
  <c r="Q57" i="74"/>
  <c r="N21" i="74"/>
  <c r="N20" i="74"/>
  <c r="N19" i="74"/>
  <c r="N18" i="74"/>
  <c r="N17" i="74"/>
  <c r="N16" i="74"/>
  <c r="N22" i="74" s="1"/>
  <c r="J23" i="74" s="1"/>
  <c r="N15" i="74"/>
  <c r="N14" i="74"/>
  <c r="N60" i="74"/>
  <c r="M60" i="74"/>
  <c r="R57" i="74"/>
  <c r="R56" i="74"/>
  <c r="R55" i="74"/>
  <c r="R54" i="74"/>
  <c r="R53" i="74"/>
  <c r="R52" i="74"/>
  <c r="R58" i="74"/>
  <c r="L22" i="74"/>
  <c r="J22" i="74"/>
  <c r="N23" i="77" l="1"/>
  <c r="M53" i="77"/>
  <c r="M61" i="77" s="1"/>
  <c r="N13" i="77"/>
  <c r="O16" i="77"/>
  <c r="F59" i="76"/>
  <c r="F52" i="76"/>
  <c r="F48" i="76"/>
  <c r="F42" i="76"/>
  <c r="F40" i="76"/>
  <c r="F36" i="76"/>
  <c r="F56" i="76"/>
  <c r="F44" i="76"/>
  <c r="F38" i="76"/>
  <c r="F41" i="76"/>
  <c r="F47" i="76"/>
  <c r="F51" i="76"/>
  <c r="F33" i="76"/>
  <c r="F46" i="76"/>
  <c r="V24" i="76"/>
  <c r="E50" i="76"/>
  <c r="F50" i="76" s="1"/>
  <c r="E54" i="76"/>
  <c r="F54" i="76" s="1"/>
  <c r="E55" i="76"/>
  <c r="F35" i="76"/>
  <c r="F37" i="76"/>
  <c r="F39" i="76"/>
  <c r="F43" i="76"/>
  <c r="F45" i="76"/>
  <c r="F49" i="76"/>
  <c r="F53" i="76"/>
  <c r="F57" i="76"/>
  <c r="L23" i="74"/>
  <c r="N59" i="77" l="1"/>
  <c r="N56" i="77"/>
  <c r="N58" i="77"/>
  <c r="N55" i="77"/>
  <c r="N54" i="77"/>
  <c r="N53" i="77"/>
  <c r="N57" i="77"/>
  <c r="N14" i="77"/>
  <c r="O14" i="77" s="1"/>
  <c r="O23" i="77"/>
  <c r="O22" i="77"/>
  <c r="O13" i="77"/>
  <c r="O18" i="77"/>
  <c r="O15" i="77"/>
  <c r="O19" i="77"/>
  <c r="O17" i="77"/>
  <c r="O21" i="77"/>
  <c r="O20" i="77"/>
  <c r="F55" i="76"/>
  <c r="E58" i="76"/>
  <c r="F58" i="76" s="1"/>
  <c r="E34" i="76"/>
  <c r="F34" i="76" s="1"/>
  <c r="E41" i="63"/>
  <c r="E51" i="63"/>
  <c r="E54" i="63" s="1"/>
  <c r="E47" i="63"/>
  <c r="E50" i="63" s="1"/>
  <c r="E42" i="63"/>
  <c r="E35" i="63"/>
  <c r="E59" i="63"/>
  <c r="E55" i="63" s="1"/>
  <c r="E58" i="63" s="1"/>
  <c r="E33" i="63"/>
  <c r="I24" i="63"/>
  <c r="J25" i="63"/>
  <c r="J24" i="63" s="1"/>
  <c r="F42" i="63" l="1"/>
  <c r="E46" i="63"/>
  <c r="E34" i="63"/>
  <c r="F34" i="63" s="1"/>
  <c r="M61" i="64"/>
  <c r="F59" i="63"/>
  <c r="F58" i="63"/>
  <c r="F57" i="63"/>
  <c r="F56" i="63"/>
  <c r="F55" i="63"/>
  <c r="F54" i="63"/>
  <c r="F53" i="63"/>
  <c r="F52" i="63"/>
  <c r="F51" i="63"/>
  <c r="F50" i="63"/>
  <c r="F49" i="63"/>
  <c r="F48" i="63"/>
  <c r="F47" i="63"/>
  <c r="F46" i="63"/>
  <c r="F45" i="63"/>
  <c r="F44" i="63"/>
  <c r="F43" i="63"/>
  <c r="F41" i="63"/>
  <c r="F40" i="63"/>
  <c r="F39" i="63"/>
  <c r="F38" i="63"/>
  <c r="F37" i="63"/>
  <c r="F36" i="63"/>
  <c r="F35" i="63"/>
  <c r="F33" i="63"/>
  <c r="A2" i="67" l="1"/>
  <c r="A2" i="65"/>
  <c r="N18" i="64"/>
  <c r="N22" i="64"/>
  <c r="N19" i="64"/>
  <c r="N20" i="64"/>
  <c r="N15" i="64"/>
  <c r="N17" i="64"/>
  <c r="G23" i="64" l="1"/>
  <c r="I23" i="64"/>
  <c r="K23" i="64"/>
  <c r="M23" i="64"/>
  <c r="H23" i="64"/>
  <c r="J23" i="64"/>
  <c r="L23" i="64"/>
  <c r="N21" i="64"/>
  <c r="N16" i="64"/>
  <c r="V23" i="63"/>
  <c r="U22" i="63"/>
  <c r="U21" i="63"/>
  <c r="U20" i="63"/>
  <c r="U19" i="63"/>
  <c r="U18" i="63"/>
  <c r="U17" i="63"/>
  <c r="U16" i="63"/>
  <c r="N58" i="64" l="1"/>
  <c r="N56" i="64"/>
  <c r="N54" i="64"/>
  <c r="N59" i="64"/>
  <c r="N57" i="64"/>
  <c r="N55" i="64"/>
  <c r="N53" i="64"/>
  <c r="N23" i="64"/>
  <c r="N13" i="64"/>
  <c r="V21" i="63"/>
  <c r="V19" i="63"/>
  <c r="V17" i="63"/>
  <c r="V16" i="63"/>
  <c r="V18" i="63"/>
  <c r="V20" i="63"/>
  <c r="V22" i="63"/>
  <c r="V15" i="63"/>
  <c r="U23" i="63"/>
  <c r="U24" i="63"/>
  <c r="U15" i="63"/>
  <c r="N60" i="43"/>
  <c r="M60" i="43"/>
  <c r="J22" i="43"/>
  <c r="G15" i="62"/>
  <c r="H22" i="61"/>
  <c r="J22" i="61"/>
  <c r="L22" i="61"/>
  <c r="O17" i="64" l="1"/>
  <c r="O19" i="64"/>
  <c r="O21" i="64"/>
  <c r="O16" i="64"/>
  <c r="O18" i="64"/>
  <c r="O20" i="64"/>
  <c r="O22" i="64"/>
  <c r="O15" i="64"/>
  <c r="O23" i="64"/>
  <c r="O13" i="64"/>
  <c r="N14" i="64"/>
  <c r="O14" i="64" s="1"/>
  <c r="V24" i="63"/>
  <c r="L22" i="43"/>
  <c r="Q53" i="43"/>
  <c r="Q52" i="43"/>
  <c r="Q56" i="43"/>
  <c r="Q55" i="43"/>
  <c r="Q54" i="43"/>
  <c r="R53" i="43"/>
  <c r="R52" i="43"/>
  <c r="R56" i="43"/>
  <c r="R55" i="43"/>
  <c r="R54" i="43"/>
  <c r="R57" i="43"/>
  <c r="N22" i="61"/>
  <c r="J23" i="61" s="1"/>
  <c r="N22" i="43" l="1"/>
  <c r="R58" i="43"/>
  <c r="Q58" i="43"/>
  <c r="L23" i="61"/>
  <c r="A2" i="57"/>
  <c r="A2" i="53"/>
  <c r="A2" i="51"/>
  <c r="A2" i="50"/>
  <c r="J23" i="43" l="1"/>
  <c r="L23" i="43"/>
  <c r="AT43" i="49"/>
  <c r="A43" i="49"/>
  <c r="AT42" i="49"/>
  <c r="A42" i="49"/>
  <c r="AT41" i="49"/>
  <c r="A41" i="49"/>
  <c r="AT40" i="49"/>
  <c r="A40" i="49"/>
  <c r="AT39" i="49"/>
  <c r="A39" i="49"/>
  <c r="AT38" i="49"/>
  <c r="A38" i="49"/>
  <c r="AT37" i="49"/>
  <c r="A37" i="49"/>
  <c r="AT36" i="49"/>
  <c r="A36" i="49"/>
  <c r="AT35" i="49"/>
  <c r="A35" i="49"/>
  <c r="AT34" i="49"/>
  <c r="A34" i="49"/>
  <c r="AT33" i="49"/>
  <c r="A33" i="49"/>
  <c r="AT32" i="49"/>
  <c r="A32" i="49"/>
  <c r="AT31" i="49"/>
  <c r="A31" i="49"/>
  <c r="AT30" i="49"/>
  <c r="A30" i="49"/>
  <c r="AT29" i="49"/>
  <c r="A29" i="49"/>
  <c r="AT28" i="49"/>
  <c r="A28" i="49"/>
  <c r="AT27" i="49"/>
  <c r="A27" i="49"/>
  <c r="AT26" i="49"/>
  <c r="A26" i="49"/>
  <c r="AT25" i="49"/>
  <c r="A25" i="49"/>
  <c r="AT24" i="49"/>
  <c r="A24" i="49"/>
  <c r="AT23" i="49"/>
  <c r="A23" i="49"/>
  <c r="AT22" i="49"/>
  <c r="A22" i="49"/>
  <c r="AT21" i="49"/>
  <c r="A21" i="49"/>
  <c r="AT20" i="49"/>
  <c r="A20" i="49"/>
  <c r="AT19" i="49"/>
  <c r="A19" i="49"/>
  <c r="AT18" i="49"/>
  <c r="A18" i="49"/>
  <c r="AT17" i="49"/>
  <c r="A17" i="49"/>
  <c r="AT16" i="49"/>
  <c r="A16" i="49"/>
  <c r="AT15" i="49"/>
  <c r="A15" i="49"/>
  <c r="AN16" i="49" s="1"/>
  <c r="A43" i="48"/>
  <c r="A42" i="48"/>
  <c r="A41" i="48"/>
  <c r="A40" i="48"/>
  <c r="A39" i="48"/>
  <c r="A38" i="48"/>
  <c r="A37" i="48"/>
  <c r="A36" i="48"/>
  <c r="A35" i="48"/>
  <c r="A34" i="48"/>
  <c r="A33" i="48"/>
  <c r="A32" i="48"/>
  <c r="A31" i="48"/>
  <c r="A30" i="48"/>
  <c r="A29" i="48"/>
  <c r="A28" i="48"/>
  <c r="A27" i="48"/>
  <c r="A26" i="48"/>
  <c r="A25" i="48"/>
  <c r="A24" i="48"/>
  <c r="A23" i="48"/>
  <c r="A22" i="48"/>
  <c r="A21" i="48"/>
  <c r="A20" i="48"/>
  <c r="A19" i="48"/>
  <c r="A18" i="48"/>
  <c r="A17" i="48"/>
  <c r="A16" i="48"/>
  <c r="A15" i="48"/>
  <c r="AO15" i="49" l="1"/>
  <c r="AR16" i="49"/>
  <c r="AG15" i="49"/>
  <c r="AN20" i="49"/>
  <c r="AJ16" i="49"/>
  <c r="AK15" i="49"/>
  <c r="AF16" i="49"/>
  <c r="AI17" i="49"/>
  <c r="AM17" i="49"/>
  <c r="AQ17" i="49"/>
  <c r="AH18" i="49"/>
  <c r="AL18" i="49"/>
  <c r="AP18" i="49"/>
  <c r="AG19" i="49"/>
  <c r="AK19" i="49"/>
  <c r="AO19" i="49"/>
  <c r="AF20" i="49"/>
  <c r="AJ20" i="49"/>
  <c r="AR43" i="49"/>
  <c r="AP43" i="49"/>
  <c r="AN43" i="49"/>
  <c r="AL43" i="49"/>
  <c r="AJ43" i="49"/>
  <c r="AH43" i="49"/>
  <c r="AF43" i="49"/>
  <c r="AQ42" i="49"/>
  <c r="AO42" i="49"/>
  <c r="AM42" i="49"/>
  <c r="AK42" i="49"/>
  <c r="AI42" i="49"/>
  <c r="AG42" i="49"/>
  <c r="AR41" i="49"/>
  <c r="AP41" i="49"/>
  <c r="AN41" i="49"/>
  <c r="AL41" i="49"/>
  <c r="AJ41" i="49"/>
  <c r="AH41" i="49"/>
  <c r="AF41" i="49"/>
  <c r="AQ40" i="49"/>
  <c r="AO40" i="49"/>
  <c r="AM40" i="49"/>
  <c r="AK40" i="49"/>
  <c r="AI40" i="49"/>
  <c r="AG40" i="49"/>
  <c r="AR39" i="49"/>
  <c r="AP39" i="49"/>
  <c r="AN39" i="49"/>
  <c r="AL39" i="49"/>
  <c r="AJ39" i="49"/>
  <c r="AH39" i="49"/>
  <c r="AF39" i="49"/>
  <c r="AQ38" i="49"/>
  <c r="AO38" i="49"/>
  <c r="AM38" i="49"/>
  <c r="AK38" i="49"/>
  <c r="AI38" i="49"/>
  <c r="AG38" i="49"/>
  <c r="AR37" i="49"/>
  <c r="AP37" i="49"/>
  <c r="AN37" i="49"/>
  <c r="AL37" i="49"/>
  <c r="AJ37" i="49"/>
  <c r="AH37" i="49"/>
  <c r="AF37" i="49"/>
  <c r="AQ36" i="49"/>
  <c r="AO36" i="49"/>
  <c r="AM36" i="49"/>
  <c r="AK36" i="49"/>
  <c r="AI36" i="49"/>
  <c r="AG36" i="49"/>
  <c r="AR35" i="49"/>
  <c r="AP35" i="49"/>
  <c r="AN35" i="49"/>
  <c r="AL35" i="49"/>
  <c r="AJ35" i="49"/>
  <c r="AH35" i="49"/>
  <c r="AF35" i="49"/>
  <c r="AQ34" i="49"/>
  <c r="AO34" i="49"/>
  <c r="AM34" i="49"/>
  <c r="AK34" i="49"/>
  <c r="AI34" i="49"/>
  <c r="AG34" i="49"/>
  <c r="AR33" i="49"/>
  <c r="AP33" i="49"/>
  <c r="AN33" i="49"/>
  <c r="AL33" i="49"/>
  <c r="AJ33" i="49"/>
  <c r="AH33" i="49"/>
  <c r="AF33" i="49"/>
  <c r="AQ32" i="49"/>
  <c r="AO32" i="49"/>
  <c r="AM32" i="49"/>
  <c r="AK32" i="49"/>
  <c r="AI32" i="49"/>
  <c r="AG32" i="49"/>
  <c r="AR31" i="49"/>
  <c r="AP31" i="49"/>
  <c r="AN31" i="49"/>
  <c r="AL31" i="49"/>
  <c r="AJ31" i="49"/>
  <c r="AH31" i="49"/>
  <c r="AF31" i="49"/>
  <c r="AO43" i="49"/>
  <c r="AK43" i="49"/>
  <c r="AG43" i="49"/>
  <c r="AP42" i="49"/>
  <c r="AL42" i="49"/>
  <c r="AH42" i="49"/>
  <c r="AQ41" i="49"/>
  <c r="AM41" i="49"/>
  <c r="AI41" i="49"/>
  <c r="AR40" i="49"/>
  <c r="AN40" i="49"/>
  <c r="AJ40" i="49"/>
  <c r="AF40" i="49"/>
  <c r="AO39" i="49"/>
  <c r="AK39" i="49"/>
  <c r="AG39" i="49"/>
  <c r="AP38" i="49"/>
  <c r="AL38" i="49"/>
  <c r="AH38" i="49"/>
  <c r="AQ37" i="49"/>
  <c r="AM37" i="49"/>
  <c r="AI37" i="49"/>
  <c r="AR36" i="49"/>
  <c r="AN36" i="49"/>
  <c r="AJ36" i="49"/>
  <c r="AF36" i="49"/>
  <c r="AO35" i="49"/>
  <c r="AK35" i="49"/>
  <c r="AG35" i="49"/>
  <c r="AP34" i="49"/>
  <c r="AL34" i="49"/>
  <c r="AH34" i="49"/>
  <c r="AQ33" i="49"/>
  <c r="AM33" i="49"/>
  <c r="AI33" i="49"/>
  <c r="AR32" i="49"/>
  <c r="AN32" i="49"/>
  <c r="AJ32" i="49"/>
  <c r="AF32" i="49"/>
  <c r="AO31" i="49"/>
  <c r="AK31" i="49"/>
  <c r="AG31" i="49"/>
  <c r="AQ30" i="49"/>
  <c r="AO30" i="49"/>
  <c r="AM30" i="49"/>
  <c r="AK30" i="49"/>
  <c r="AI30" i="49"/>
  <c r="AG30" i="49"/>
  <c r="AR29" i="49"/>
  <c r="AP29" i="49"/>
  <c r="AN29" i="49"/>
  <c r="AL29" i="49"/>
  <c r="AJ29" i="49"/>
  <c r="AH29" i="49"/>
  <c r="AF29" i="49"/>
  <c r="AQ28" i="49"/>
  <c r="AO28" i="49"/>
  <c r="AM28" i="49"/>
  <c r="AK28" i="49"/>
  <c r="AI28" i="49"/>
  <c r="AG28" i="49"/>
  <c r="AR27" i="49"/>
  <c r="AP27" i="49"/>
  <c r="AN27" i="49"/>
  <c r="AL27" i="49"/>
  <c r="AJ27" i="49"/>
  <c r="AH27" i="49"/>
  <c r="AF27" i="49"/>
  <c r="AQ26" i="49"/>
  <c r="AO26" i="49"/>
  <c r="AM26" i="49"/>
  <c r="AK26" i="49"/>
  <c r="AI26" i="49"/>
  <c r="AG26" i="49"/>
  <c r="AR25" i="49"/>
  <c r="AP25" i="49"/>
  <c r="AN25" i="49"/>
  <c r="AL25" i="49"/>
  <c r="AJ25" i="49"/>
  <c r="AH25" i="49"/>
  <c r="AF25" i="49"/>
  <c r="AQ24" i="49"/>
  <c r="AO24" i="49"/>
  <c r="AM24" i="49"/>
  <c r="AK24" i="49"/>
  <c r="AQ43" i="49"/>
  <c r="AI43" i="49"/>
  <c r="AN42" i="49"/>
  <c r="AF42" i="49"/>
  <c r="AK41" i="49"/>
  <c r="AP40" i="49"/>
  <c r="AH40" i="49"/>
  <c r="AM39" i="49"/>
  <c r="AR38" i="49"/>
  <c r="AJ38" i="49"/>
  <c r="AO37" i="49"/>
  <c r="AG37" i="49"/>
  <c r="AL36" i="49"/>
  <c r="AQ35" i="49"/>
  <c r="AI35" i="49"/>
  <c r="AN34" i="49"/>
  <c r="AF34" i="49"/>
  <c r="AK33" i="49"/>
  <c r="AP32" i="49"/>
  <c r="AH32" i="49"/>
  <c r="AM31" i="49"/>
  <c r="AR30" i="49"/>
  <c r="AN30" i="49"/>
  <c r="AJ30" i="49"/>
  <c r="AF30" i="49"/>
  <c r="AO29" i="49"/>
  <c r="AK29" i="49"/>
  <c r="AG29" i="49"/>
  <c r="AP28" i="49"/>
  <c r="AL28" i="49"/>
  <c r="AH28" i="49"/>
  <c r="AQ27" i="49"/>
  <c r="AM27" i="49"/>
  <c r="AI27" i="49"/>
  <c r="AR26" i="49"/>
  <c r="AN26" i="49"/>
  <c r="AJ26" i="49"/>
  <c r="AF26" i="49"/>
  <c r="AO25" i="49"/>
  <c r="AK25" i="49"/>
  <c r="AG25" i="49"/>
  <c r="AP24" i="49"/>
  <c r="AL24" i="49"/>
  <c r="AI24" i="49"/>
  <c r="AG24" i="49"/>
  <c r="AR23" i="49"/>
  <c r="AP23" i="49"/>
  <c r="AN23" i="49"/>
  <c r="AL23" i="49"/>
  <c r="AJ23" i="49"/>
  <c r="AH23" i="49"/>
  <c r="AF23" i="49"/>
  <c r="AQ22" i="49"/>
  <c r="AO22" i="49"/>
  <c r="AM22" i="49"/>
  <c r="AK22" i="49"/>
  <c r="AI22" i="49"/>
  <c r="AG22" i="49"/>
  <c r="AR21" i="49"/>
  <c r="AP21" i="49"/>
  <c r="AN21" i="49"/>
  <c r="AL21" i="49"/>
  <c r="AJ21" i="49"/>
  <c r="AH21" i="49"/>
  <c r="AF21" i="49"/>
  <c r="AQ20" i="49"/>
  <c r="AO20" i="49"/>
  <c r="AM20" i="49"/>
  <c r="AK20" i="49"/>
  <c r="AI20" i="49"/>
  <c r="AG20" i="49"/>
  <c r="AR19" i="49"/>
  <c r="AP19" i="49"/>
  <c r="AN19" i="49"/>
  <c r="AL19" i="49"/>
  <c r="AJ19" i="49"/>
  <c r="AH19" i="49"/>
  <c r="AF19" i="49"/>
  <c r="AQ18" i="49"/>
  <c r="AO18" i="49"/>
  <c r="AM18" i="49"/>
  <c r="AK18" i="49"/>
  <c r="AI18" i="49"/>
  <c r="AG18" i="49"/>
  <c r="AR17" i="49"/>
  <c r="AP17" i="49"/>
  <c r="AN17" i="49"/>
  <c r="AL17" i="49"/>
  <c r="AJ17" i="49"/>
  <c r="AH17" i="49"/>
  <c r="AF17" i="49"/>
  <c r="AQ16" i="49"/>
  <c r="AO16" i="49"/>
  <c r="AM16" i="49"/>
  <c r="AK16" i="49"/>
  <c r="AI16" i="49"/>
  <c r="AG16" i="49"/>
  <c r="AR15" i="49"/>
  <c r="AP15" i="49"/>
  <c r="AN15" i="49"/>
  <c r="AL15" i="49"/>
  <c r="AJ15" i="49"/>
  <c r="AH15" i="49"/>
  <c r="AF15" i="49"/>
  <c r="AM43" i="49"/>
  <c r="AR42" i="49"/>
  <c r="AJ42" i="49"/>
  <c r="AO41" i="49"/>
  <c r="AG41" i="49"/>
  <c r="AL40" i="49"/>
  <c r="AQ39" i="49"/>
  <c r="AI39" i="49"/>
  <c r="AN38" i="49"/>
  <c r="AF38" i="49"/>
  <c r="AK37" i="49"/>
  <c r="AP36" i="49"/>
  <c r="AH36" i="49"/>
  <c r="AM35" i="49"/>
  <c r="AR34" i="49"/>
  <c r="AJ34" i="49"/>
  <c r="AO33" i="49"/>
  <c r="AG33" i="49"/>
  <c r="AL32" i="49"/>
  <c r="AQ31" i="49"/>
  <c r="AI31" i="49"/>
  <c r="AP30" i="49"/>
  <c r="AL30" i="49"/>
  <c r="AH30" i="49"/>
  <c r="AQ29" i="49"/>
  <c r="AM29" i="49"/>
  <c r="AI29" i="49"/>
  <c r="AR28" i="49"/>
  <c r="AN28" i="49"/>
  <c r="AJ28" i="49"/>
  <c r="AF28" i="49"/>
  <c r="AO27" i="49"/>
  <c r="AK27" i="49"/>
  <c r="AG27" i="49"/>
  <c r="AP26" i="49"/>
  <c r="AL26" i="49"/>
  <c r="AH26" i="49"/>
  <c r="AQ25" i="49"/>
  <c r="AM25" i="49"/>
  <c r="AI25" i="49"/>
  <c r="AR24" i="49"/>
  <c r="AN24" i="49"/>
  <c r="AJ24" i="49"/>
  <c r="AH24" i="49"/>
  <c r="AF24" i="49"/>
  <c r="AQ23" i="49"/>
  <c r="AO23" i="49"/>
  <c r="AM23" i="49"/>
  <c r="AK23" i="49"/>
  <c r="AI23" i="49"/>
  <c r="AG23" i="49"/>
  <c r="AR22" i="49"/>
  <c r="AP22" i="49"/>
  <c r="AN22" i="49"/>
  <c r="AL22" i="49"/>
  <c r="AJ22" i="49"/>
  <c r="AH22" i="49"/>
  <c r="AF22" i="49"/>
  <c r="AQ21" i="49"/>
  <c r="AO21" i="49"/>
  <c r="AM21" i="49"/>
  <c r="AK21" i="49"/>
  <c r="AI21" i="49"/>
  <c r="AG21" i="49"/>
  <c r="AR20" i="49"/>
  <c r="AP20" i="49"/>
  <c r="AI15" i="49"/>
  <c r="AM15" i="49"/>
  <c r="AQ15" i="49"/>
  <c r="AH16" i="49"/>
  <c r="AL16" i="49"/>
  <c r="AP16" i="49"/>
  <c r="AG17" i="49"/>
  <c r="AK17" i="49"/>
  <c r="AO17" i="49"/>
  <c r="AF18" i="49"/>
  <c r="AJ18" i="49"/>
  <c r="AN18" i="49"/>
  <c r="AR18" i="49"/>
  <c r="AI19" i="49"/>
  <c r="AM19" i="49"/>
  <c r="AQ19" i="49"/>
  <c r="AH20" i="49"/>
  <c r="AL20" i="49"/>
  <c r="A43" i="47"/>
  <c r="A42" i="47"/>
  <c r="A41" i="47"/>
  <c r="A40" i="47"/>
  <c r="A39" i="47"/>
  <c r="A38" i="47"/>
  <c r="A37" i="47"/>
  <c r="A36" i="47"/>
  <c r="A35" i="47"/>
  <c r="A34" i="47"/>
  <c r="A33" i="47"/>
  <c r="A32" i="47"/>
  <c r="A31" i="47"/>
  <c r="A30" i="47"/>
  <c r="A29" i="47"/>
  <c r="A28" i="47"/>
  <c r="A27" i="47"/>
  <c r="A26" i="47"/>
  <c r="A25" i="47"/>
  <c r="A24" i="47"/>
  <c r="A23" i="47"/>
  <c r="A22" i="47"/>
  <c r="A21" i="47"/>
  <c r="A20" i="47"/>
  <c r="A19" i="47"/>
  <c r="A18" i="47"/>
  <c r="A17" i="47"/>
  <c r="A16" i="47"/>
  <c r="A15" i="47"/>
  <c r="A43" i="46"/>
  <c r="A42" i="46"/>
  <c r="A41" i="46"/>
  <c r="A40" i="46"/>
  <c r="A39" i="46"/>
  <c r="A38" i="46"/>
  <c r="A37" i="46"/>
  <c r="A36" i="46"/>
  <c r="A35" i="46"/>
  <c r="A34" i="46"/>
  <c r="A33" i="46"/>
  <c r="A32" i="46"/>
  <c r="A31" i="46"/>
  <c r="A30" i="46"/>
  <c r="A29" i="46"/>
  <c r="A28" i="46"/>
  <c r="A27" i="46"/>
  <c r="A26" i="46"/>
  <c r="A25" i="46"/>
  <c r="A24" i="46"/>
  <c r="A23" i="46"/>
  <c r="A22" i="46"/>
  <c r="A21" i="46"/>
  <c r="A20" i="46"/>
  <c r="A19" i="46"/>
  <c r="A18" i="46"/>
  <c r="A17" i="46"/>
  <c r="A16" i="46"/>
  <c r="A15" i="46"/>
  <c r="AQ43" i="47" l="1"/>
  <c r="AO43" i="47"/>
  <c r="AM43" i="47"/>
  <c r="AK43" i="47"/>
  <c r="AI43" i="47"/>
  <c r="AG43" i="47"/>
  <c r="AQ42" i="47"/>
  <c r="AO42" i="47"/>
  <c r="AM42" i="47"/>
  <c r="AK42" i="47"/>
  <c r="AI42" i="47"/>
  <c r="AG42" i="47"/>
  <c r="AQ41" i="47"/>
  <c r="AO41" i="47"/>
  <c r="AM41" i="47"/>
  <c r="AK41" i="47"/>
  <c r="AI41" i="47"/>
  <c r="AG41" i="47"/>
  <c r="AQ40" i="47"/>
  <c r="AO40" i="47"/>
  <c r="AM40" i="47"/>
  <c r="AK40" i="47"/>
  <c r="AI40" i="47"/>
  <c r="AG40" i="47"/>
  <c r="AQ39" i="47"/>
  <c r="AO39" i="47"/>
  <c r="AM39" i="47"/>
  <c r="AK39" i="47"/>
  <c r="AI39" i="47"/>
  <c r="AG39" i="47"/>
  <c r="AQ38" i="47"/>
  <c r="AO38" i="47"/>
  <c r="AM38" i="47"/>
  <c r="AK38" i="47"/>
  <c r="AI38" i="47"/>
  <c r="AG38" i="47"/>
  <c r="AQ37" i="47"/>
  <c r="AO37" i="47"/>
  <c r="AM37" i="47"/>
  <c r="AK37" i="47"/>
  <c r="AI37" i="47"/>
  <c r="AG37" i="47"/>
  <c r="AQ36" i="47"/>
  <c r="AO36" i="47"/>
  <c r="AM36" i="47"/>
  <c r="AK36" i="47"/>
  <c r="AI36" i="47"/>
  <c r="AG36" i="47"/>
  <c r="AQ35" i="47"/>
  <c r="AO35" i="47"/>
  <c r="AM35" i="47"/>
  <c r="AK35" i="47"/>
  <c r="AI35" i="47"/>
  <c r="AG35" i="47"/>
  <c r="AQ34" i="47"/>
  <c r="AO34" i="47"/>
  <c r="AM34" i="47"/>
  <c r="AK34" i="47"/>
  <c r="AI34" i="47"/>
  <c r="AG34" i="47"/>
  <c r="AQ33" i="47"/>
  <c r="AO33" i="47"/>
  <c r="AM33" i="47"/>
  <c r="AK33" i="47"/>
  <c r="AI33" i="47"/>
  <c r="AG33" i="47"/>
  <c r="AQ32" i="47"/>
  <c r="AO32" i="47"/>
  <c r="AM32" i="47"/>
  <c r="AK32" i="47"/>
  <c r="AI32" i="47"/>
  <c r="AG32" i="47"/>
  <c r="AQ31" i="47"/>
  <c r="AO31" i="47"/>
  <c r="AM31" i="47"/>
  <c r="AK31" i="47"/>
  <c r="AI31" i="47"/>
  <c r="AG31" i="47"/>
  <c r="AQ30" i="47"/>
  <c r="AO30" i="47"/>
  <c r="AM30" i="47"/>
  <c r="AK30" i="47"/>
  <c r="AI30" i="47"/>
  <c r="AG30" i="47"/>
  <c r="AQ29" i="47"/>
  <c r="AP43" i="47"/>
  <c r="AL43" i="47"/>
  <c r="AH43" i="47"/>
  <c r="AP42" i="47"/>
  <c r="AL42" i="47"/>
  <c r="AH42" i="47"/>
  <c r="AP41" i="47"/>
  <c r="AL41" i="47"/>
  <c r="AH41" i="47"/>
  <c r="AP40" i="47"/>
  <c r="AL40" i="47"/>
  <c r="AH40" i="47"/>
  <c r="AP39" i="47"/>
  <c r="AL39" i="47"/>
  <c r="AH39" i="47"/>
  <c r="AP38" i="47"/>
  <c r="AL38" i="47"/>
  <c r="AH38" i="47"/>
  <c r="AP37" i="47"/>
  <c r="AL37" i="47"/>
  <c r="AH37" i="47"/>
  <c r="AP36" i="47"/>
  <c r="AL36" i="47"/>
  <c r="AH36" i="47"/>
  <c r="AP35" i="47"/>
  <c r="AL35" i="47"/>
  <c r="AH35" i="47"/>
  <c r="AP34" i="47"/>
  <c r="AL34" i="47"/>
  <c r="AH34" i="47"/>
  <c r="AP33" i="47"/>
  <c r="AL33" i="47"/>
  <c r="AH33" i="47"/>
  <c r="AP32" i="47"/>
  <c r="AL32" i="47"/>
  <c r="AH32" i="47"/>
  <c r="AP31" i="47"/>
  <c r="AL31" i="47"/>
  <c r="AH31" i="47"/>
  <c r="AP30" i="47"/>
  <c r="AL30" i="47"/>
  <c r="AH30" i="47"/>
  <c r="AP29" i="47"/>
  <c r="AN29" i="47"/>
  <c r="AL29" i="47"/>
  <c r="AJ29" i="47"/>
  <c r="AH29" i="47"/>
  <c r="AF29" i="47"/>
  <c r="AR28" i="47"/>
  <c r="AP28" i="47"/>
  <c r="AN28" i="47"/>
  <c r="AL28" i="47"/>
  <c r="AJ28" i="47"/>
  <c r="AH28" i="47"/>
  <c r="AF28" i="47"/>
  <c r="AR27" i="47"/>
  <c r="AP27" i="47"/>
  <c r="AN27" i="47"/>
  <c r="AL27" i="47"/>
  <c r="AJ27" i="47"/>
  <c r="AH27" i="47"/>
  <c r="AF27" i="47"/>
  <c r="AR26" i="47"/>
  <c r="AP26" i="47"/>
  <c r="AN26" i="47"/>
  <c r="AL26" i="47"/>
  <c r="AJ26" i="47"/>
  <c r="AH26" i="47"/>
  <c r="AF26" i="47"/>
  <c r="AR25" i="47"/>
  <c r="AP25" i="47"/>
  <c r="AN25" i="47"/>
  <c r="AL25" i="47"/>
  <c r="AJ25" i="47"/>
  <c r="AH25" i="47"/>
  <c r="AF25" i="47"/>
  <c r="AR24" i="47"/>
  <c r="AP24" i="47"/>
  <c r="AN24" i="47"/>
  <c r="AL24" i="47"/>
  <c r="AJ24" i="47"/>
  <c r="AH24" i="47"/>
  <c r="AF24" i="47"/>
  <c r="AR23" i="47"/>
  <c r="AP23" i="47"/>
  <c r="AN23" i="47"/>
  <c r="AL23" i="47"/>
  <c r="AJ23" i="47"/>
  <c r="AH23" i="47"/>
  <c r="AF23" i="47"/>
  <c r="AR22" i="47"/>
  <c r="AP22" i="47"/>
  <c r="AN22" i="47"/>
  <c r="AL22" i="47"/>
  <c r="AJ22" i="47"/>
  <c r="AH22" i="47"/>
  <c r="AF22" i="47"/>
  <c r="AR21" i="47"/>
  <c r="AP21" i="47"/>
  <c r="AN21" i="47"/>
  <c r="AL21" i="47"/>
  <c r="AJ21" i="47"/>
  <c r="AH21" i="47"/>
  <c r="AF21" i="47"/>
  <c r="AR20" i="47"/>
  <c r="AP20" i="47"/>
  <c r="AN20" i="47"/>
  <c r="AL20" i="47"/>
  <c r="AJ20" i="47"/>
  <c r="AH20" i="47"/>
  <c r="AF20" i="47"/>
  <c r="AR19" i="47"/>
  <c r="AP19" i="47"/>
  <c r="AN19" i="47"/>
  <c r="AL19" i="47"/>
  <c r="AJ19" i="47"/>
  <c r="AH19" i="47"/>
  <c r="AF19" i="47"/>
  <c r="AR18" i="47"/>
  <c r="AP18" i="47"/>
  <c r="AN18" i="47"/>
  <c r="AL18" i="47"/>
  <c r="AJ18" i="47"/>
  <c r="AH18" i="47"/>
  <c r="AF18" i="47"/>
  <c r="AR17" i="47"/>
  <c r="AP17" i="47"/>
  <c r="AN17" i="47"/>
  <c r="AL17" i="47"/>
  <c r="AJ17" i="47"/>
  <c r="AH17" i="47"/>
  <c r="AF17" i="47"/>
  <c r="AR16" i="47"/>
  <c r="AP16" i="47"/>
  <c r="AN16" i="47"/>
  <c r="AL16" i="47"/>
  <c r="AJ16" i="47"/>
  <c r="AH16" i="47"/>
  <c r="AF16" i="47"/>
  <c r="AR15" i="47"/>
  <c r="AP15" i="47"/>
  <c r="AN15" i="47"/>
  <c r="AL15" i="47"/>
  <c r="AJ15" i="47"/>
  <c r="AH15" i="47"/>
  <c r="AF15" i="47"/>
  <c r="AR43" i="47"/>
  <c r="AN43" i="47"/>
  <c r="AJ43" i="47"/>
  <c r="AF43" i="47"/>
  <c r="AR42" i="47"/>
  <c r="AN42" i="47"/>
  <c r="AJ42" i="47"/>
  <c r="AF42" i="47"/>
  <c r="AR41" i="47"/>
  <c r="AN41" i="47"/>
  <c r="AJ41" i="47"/>
  <c r="AF41" i="47"/>
  <c r="AR40" i="47"/>
  <c r="AN40" i="47"/>
  <c r="AJ40" i="47"/>
  <c r="AF40" i="47"/>
  <c r="AR39" i="47"/>
  <c r="AN39" i="47"/>
  <c r="AJ39" i="47"/>
  <c r="AF39" i="47"/>
  <c r="AR38" i="47"/>
  <c r="AN38" i="47"/>
  <c r="AJ38" i="47"/>
  <c r="AF38" i="47"/>
  <c r="AI15" i="47"/>
  <c r="AM15" i="47"/>
  <c r="AQ15" i="47"/>
  <c r="AG16" i="47"/>
  <c r="AK16" i="47"/>
  <c r="AO16" i="47"/>
  <c r="AI17" i="47"/>
  <c r="AM17" i="47"/>
  <c r="AQ17" i="47"/>
  <c r="AG18" i="47"/>
  <c r="AK18" i="47"/>
  <c r="AO18" i="47"/>
  <c r="AI19" i="47"/>
  <c r="AM19" i="47"/>
  <c r="AQ19" i="47"/>
  <c r="AG20" i="47"/>
  <c r="AK20" i="47"/>
  <c r="AO20" i="47"/>
  <c r="AI21" i="47"/>
  <c r="AM21" i="47"/>
  <c r="AQ21" i="47"/>
  <c r="AG22" i="47"/>
  <c r="AK22" i="47"/>
  <c r="AO22" i="47"/>
  <c r="AI23" i="47"/>
  <c r="AM23" i="47"/>
  <c r="AQ23" i="47"/>
  <c r="AG24" i="47"/>
  <c r="AK24" i="47"/>
  <c r="AO24" i="47"/>
  <c r="AI25" i="47"/>
  <c r="AM25" i="47"/>
  <c r="AQ25" i="47"/>
  <c r="AG26" i="47"/>
  <c r="AK26" i="47"/>
  <c r="AO26" i="47"/>
  <c r="AI27" i="47"/>
  <c r="AM27" i="47"/>
  <c r="AQ27" i="47"/>
  <c r="AG28" i="47"/>
  <c r="AK28" i="47"/>
  <c r="AO28" i="47"/>
  <c r="AI29" i="47"/>
  <c r="AM29" i="47"/>
  <c r="AR29" i="47"/>
  <c r="AF30" i="47"/>
  <c r="AN30" i="47"/>
  <c r="AJ31" i="47"/>
  <c r="AR31" i="47"/>
  <c r="AF32" i="47"/>
  <c r="AN32" i="47"/>
  <c r="AJ33" i="47"/>
  <c r="AR33" i="47"/>
  <c r="AF34" i="47"/>
  <c r="AN34" i="47"/>
  <c r="AJ35" i="47"/>
  <c r="AR35" i="47"/>
  <c r="AF36" i="47"/>
  <c r="AN36" i="47"/>
  <c r="AJ37" i="47"/>
  <c r="AR37" i="47"/>
  <c r="AG15" i="47"/>
  <c r="AK15" i="47"/>
  <c r="AO15" i="47"/>
  <c r="AI16" i="47"/>
  <c r="AM16" i="47"/>
  <c r="AQ16" i="47"/>
  <c r="AG17" i="47"/>
  <c r="AK17" i="47"/>
  <c r="AO17" i="47"/>
  <c r="AI18" i="47"/>
  <c r="AM18" i="47"/>
  <c r="AQ18" i="47"/>
  <c r="AG19" i="47"/>
  <c r="AK19" i="47"/>
  <c r="AO19" i="47"/>
  <c r="AI20" i="47"/>
  <c r="AM20" i="47"/>
  <c r="AQ20" i="47"/>
  <c r="AG21" i="47"/>
  <c r="AK21" i="47"/>
  <c r="AO21" i="47"/>
  <c r="AI22" i="47"/>
  <c r="AM22" i="47"/>
  <c r="AQ22" i="47"/>
  <c r="AG23" i="47"/>
  <c r="AK23" i="47"/>
  <c r="AO23" i="47"/>
  <c r="AI24" i="47"/>
  <c r="AM24" i="47"/>
  <c r="AQ24" i="47"/>
  <c r="AG25" i="47"/>
  <c r="AK25" i="47"/>
  <c r="AO25" i="47"/>
  <c r="AI26" i="47"/>
  <c r="AM26" i="47"/>
  <c r="AQ26" i="47"/>
  <c r="AG27" i="47"/>
  <c r="AK27" i="47"/>
  <c r="AO27" i="47"/>
  <c r="AI28" i="47"/>
  <c r="AM28" i="47"/>
  <c r="AQ28" i="47"/>
  <c r="AG29" i="47"/>
  <c r="AK29" i="47"/>
  <c r="AO29" i="47"/>
  <c r="AJ30" i="47"/>
  <c r="AR30" i="47"/>
  <c r="AF31" i="47"/>
  <c r="AN31" i="47"/>
  <c r="AJ32" i="47"/>
  <c r="AR32" i="47"/>
  <c r="AF33" i="47"/>
  <c r="AN33" i="47"/>
  <c r="AJ34" i="47"/>
  <c r="AR34" i="47"/>
  <c r="AF35" i="47"/>
  <c r="AN35" i="47"/>
  <c r="AJ36" i="47"/>
  <c r="AR36" i="47"/>
  <c r="AF37" i="47"/>
  <c r="AN37" i="47"/>
  <c r="AI27" i="46"/>
  <c r="AG16" i="46"/>
  <c r="AO16" i="46"/>
  <c r="AM16" i="46"/>
  <c r="AK16" i="46"/>
  <c r="AI16" i="46"/>
  <c r="AP15" i="46"/>
  <c r="AN15" i="46"/>
  <c r="AL15" i="46"/>
  <c r="AJ15" i="46"/>
  <c r="AH15" i="46"/>
  <c r="AF15" i="46"/>
  <c r="AO43" i="46"/>
  <c r="AM43" i="46"/>
  <c r="AK43" i="46"/>
  <c r="AI43" i="46"/>
  <c r="AG43" i="46"/>
  <c r="AP42" i="46"/>
  <c r="AN42" i="46"/>
  <c r="AL42" i="46"/>
  <c r="AJ42" i="46"/>
  <c r="AH42" i="46"/>
  <c r="AF42" i="46"/>
  <c r="AO41" i="46"/>
  <c r="AM41" i="46"/>
  <c r="AK41" i="46"/>
  <c r="AI41" i="46"/>
  <c r="AG41" i="46"/>
  <c r="AP40" i="46"/>
  <c r="AN40" i="46"/>
  <c r="AL40" i="46"/>
  <c r="AJ40" i="46"/>
  <c r="AH40" i="46"/>
  <c r="AF40" i="46"/>
  <c r="AO39" i="46"/>
  <c r="AM39" i="46"/>
  <c r="AK39" i="46"/>
  <c r="AI39" i="46"/>
  <c r="AG39" i="46"/>
  <c r="AP38" i="46"/>
  <c r="AN38" i="46"/>
  <c r="AL38" i="46"/>
  <c r="AJ38" i="46"/>
  <c r="AH38" i="46"/>
  <c r="AF38" i="46"/>
  <c r="AO37" i="46"/>
  <c r="AM37" i="46"/>
  <c r="AK37" i="46"/>
  <c r="AI37" i="46"/>
  <c r="AG37" i="46"/>
  <c r="AP36" i="46"/>
  <c r="AN36" i="46"/>
  <c r="AL36" i="46"/>
  <c r="AJ36" i="46"/>
  <c r="AH36" i="46"/>
  <c r="AF36" i="46"/>
  <c r="AO35" i="46"/>
  <c r="AM35" i="46"/>
  <c r="AK35" i="46"/>
  <c r="AI35" i="46"/>
  <c r="AG35" i="46"/>
  <c r="AP34" i="46"/>
  <c r="AN34" i="46"/>
  <c r="AL34" i="46"/>
  <c r="AJ34" i="46"/>
  <c r="AH34" i="46"/>
  <c r="AF34" i="46"/>
  <c r="AO33" i="46"/>
  <c r="AM33" i="46"/>
  <c r="AK33" i="46"/>
  <c r="AI33" i="46"/>
  <c r="AG33" i="46"/>
  <c r="AP32" i="46"/>
  <c r="AN32" i="46"/>
  <c r="AL32" i="46"/>
  <c r="AJ32" i="46"/>
  <c r="AH32" i="46"/>
  <c r="AF32" i="46"/>
  <c r="AO31" i="46"/>
  <c r="AM31" i="46"/>
  <c r="AK31" i="46"/>
  <c r="AI31" i="46"/>
  <c r="AG31" i="46"/>
  <c r="AP30" i="46"/>
  <c r="AN30" i="46"/>
  <c r="AL30" i="46"/>
  <c r="AJ30" i="46"/>
  <c r="AH30" i="46"/>
  <c r="AF30" i="46"/>
  <c r="AO29" i="46"/>
  <c r="AM29" i="46"/>
  <c r="AK29" i="46"/>
  <c r="AI29" i="46"/>
  <c r="AG29" i="46"/>
  <c r="AP28" i="46"/>
  <c r="AN28" i="46"/>
  <c r="AL28" i="46"/>
  <c r="AJ28" i="46"/>
  <c r="AH28" i="46"/>
  <c r="AF28" i="46"/>
  <c r="AO27" i="46"/>
  <c r="AM27" i="46"/>
  <c r="AK27" i="46"/>
  <c r="AQ15" i="46"/>
  <c r="AQ16" i="46"/>
  <c r="AQ17" i="46"/>
  <c r="AQ18" i="46"/>
  <c r="AQ19" i="46"/>
  <c r="AQ20" i="46"/>
  <c r="AQ21" i="46"/>
  <c r="AQ22" i="46"/>
  <c r="AQ23" i="46"/>
  <c r="AQ24" i="46"/>
  <c r="AQ25" i="46"/>
  <c r="AQ26" i="46"/>
  <c r="AQ27" i="46"/>
  <c r="AQ28" i="46"/>
  <c r="AQ29" i="46"/>
  <c r="AQ30" i="46"/>
  <c r="AQ31" i="46"/>
  <c r="AQ32" i="46"/>
  <c r="AQ33" i="46"/>
  <c r="AQ34" i="46"/>
  <c r="AQ35" i="46"/>
  <c r="AQ36" i="46"/>
  <c r="AQ37" i="46"/>
  <c r="AQ38" i="46"/>
  <c r="AQ39" i="46"/>
  <c r="AQ40" i="46"/>
  <c r="AQ41" i="46"/>
  <c r="AQ42" i="46"/>
  <c r="AQ43" i="46"/>
  <c r="AF17" i="46"/>
  <c r="AH17" i="46"/>
  <c r="AJ17" i="46"/>
  <c r="AL17" i="46"/>
  <c r="AN17" i="46"/>
  <c r="AP17" i="46"/>
  <c r="AG18" i="46"/>
  <c r="AI18" i="46"/>
  <c r="AK18" i="46"/>
  <c r="AM18" i="46"/>
  <c r="AO18" i="46"/>
  <c r="AF19" i="46"/>
  <c r="AH19" i="46"/>
  <c r="AJ19" i="46"/>
  <c r="AL19" i="46"/>
  <c r="AN19" i="46"/>
  <c r="AP19" i="46"/>
  <c r="AG20" i="46"/>
  <c r="AI20" i="46"/>
  <c r="AK20" i="46"/>
  <c r="AM20" i="46"/>
  <c r="AO20" i="46"/>
  <c r="AF21" i="46"/>
  <c r="AH21" i="46"/>
  <c r="AJ21" i="46"/>
  <c r="AL21" i="46"/>
  <c r="AN21" i="46"/>
  <c r="AP21" i="46"/>
  <c r="AG22" i="46"/>
  <c r="AI22" i="46"/>
  <c r="AK22" i="46"/>
  <c r="AM22" i="46"/>
  <c r="AO22" i="46"/>
  <c r="AF23" i="46"/>
  <c r="AH23" i="46"/>
  <c r="AJ23" i="46"/>
  <c r="AL23" i="46"/>
  <c r="AN23" i="46"/>
  <c r="AP23" i="46"/>
  <c r="AG24" i="46"/>
  <c r="AI24" i="46"/>
  <c r="AK24" i="46"/>
  <c r="AM24" i="46"/>
  <c r="AO24" i="46"/>
  <c r="AF25" i="46"/>
  <c r="AH25" i="46"/>
  <c r="AJ25" i="46"/>
  <c r="AL25" i="46"/>
  <c r="AN25" i="46"/>
  <c r="AP25" i="46"/>
  <c r="AG26" i="46"/>
  <c r="AI26" i="46"/>
  <c r="AK26" i="46"/>
  <c r="AM26" i="46"/>
  <c r="AO26" i="46"/>
  <c r="AF27" i="46"/>
  <c r="AR15" i="46"/>
  <c r="AR16" i="46"/>
  <c r="AR17" i="46"/>
  <c r="AR18" i="46"/>
  <c r="AR19" i="46"/>
  <c r="AR20" i="46"/>
  <c r="AR21" i="46"/>
  <c r="AR22" i="46"/>
  <c r="AR23" i="46"/>
  <c r="AR24" i="46"/>
  <c r="AR25" i="46"/>
  <c r="AR26" i="46"/>
  <c r="AR27" i="46"/>
  <c r="AR28" i="46"/>
  <c r="AR29" i="46"/>
  <c r="AR30" i="46"/>
  <c r="AR31" i="46"/>
  <c r="AR32" i="46"/>
  <c r="AR33" i="46"/>
  <c r="AR34" i="46"/>
  <c r="AR35" i="46"/>
  <c r="AR36" i="46"/>
  <c r="AR37" i="46"/>
  <c r="AR38" i="46"/>
  <c r="AR39" i="46"/>
  <c r="AR40" i="46"/>
  <c r="AR41" i="46"/>
  <c r="AR42" i="46"/>
  <c r="AR43" i="46"/>
  <c r="AG17" i="46"/>
  <c r="AI17" i="46"/>
  <c r="AK17" i="46"/>
  <c r="AM17" i="46"/>
  <c r="AO17" i="46"/>
  <c r="AF18" i="46"/>
  <c r="AH18" i="46"/>
  <c r="AJ18" i="46"/>
  <c r="AL18" i="46"/>
  <c r="AN18" i="46"/>
  <c r="AP18" i="46"/>
  <c r="AG19" i="46"/>
  <c r="AI19" i="46"/>
  <c r="AK19" i="46"/>
  <c r="AM19" i="46"/>
  <c r="AO19" i="46"/>
  <c r="AF20" i="46"/>
  <c r="AH20" i="46"/>
  <c r="AJ20" i="46"/>
  <c r="AL20" i="46"/>
  <c r="AN20" i="46"/>
  <c r="AP20" i="46"/>
  <c r="AG21" i="46"/>
  <c r="AI21" i="46"/>
  <c r="AK21" i="46"/>
  <c r="AM21" i="46"/>
  <c r="AO21" i="46"/>
  <c r="AF22" i="46"/>
  <c r="AH22" i="46"/>
  <c r="AJ22" i="46"/>
  <c r="AL22" i="46"/>
  <c r="AN22" i="46"/>
  <c r="AP22" i="46"/>
  <c r="AG23" i="46"/>
  <c r="AI23" i="46"/>
  <c r="AK23" i="46"/>
  <c r="AM23" i="46"/>
  <c r="AO23" i="46"/>
  <c r="AF24" i="46"/>
  <c r="AH24" i="46"/>
  <c r="AJ24" i="46"/>
  <c r="AL24" i="46"/>
  <c r="AN24" i="46"/>
  <c r="AP24" i="46"/>
  <c r="AG25" i="46"/>
  <c r="AI25" i="46"/>
  <c r="AK25" i="46"/>
  <c r="AM25" i="46"/>
  <c r="AO25" i="46"/>
  <c r="AF26" i="46"/>
  <c r="AH26" i="46"/>
  <c r="AJ26" i="46"/>
  <c r="AL26" i="46"/>
  <c r="AN26" i="46"/>
  <c r="AP26" i="46"/>
  <c r="AG27" i="46"/>
  <c r="AF16" i="46"/>
  <c r="AP16" i="46"/>
  <c r="AN16" i="46"/>
  <c r="AL16" i="46"/>
  <c r="AJ16" i="46"/>
  <c r="AH16" i="46"/>
  <c r="AO15" i="46"/>
  <c r="AM15" i="46"/>
  <c r="AK15" i="46"/>
  <c r="AI15" i="46"/>
  <c r="AG15" i="46"/>
  <c r="AP43" i="46"/>
  <c r="AN43" i="46"/>
  <c r="AL43" i="46"/>
  <c r="AJ43" i="46"/>
  <c r="AH43" i="46"/>
  <c r="AF43" i="46"/>
  <c r="AO42" i="46"/>
  <c r="AM42" i="46"/>
  <c r="AK42" i="46"/>
  <c r="AI42" i="46"/>
  <c r="AG42" i="46"/>
  <c r="AP41" i="46"/>
  <c r="AN41" i="46"/>
  <c r="AL41" i="46"/>
  <c r="AJ41" i="46"/>
  <c r="AH41" i="46"/>
  <c r="AF41" i="46"/>
  <c r="AO40" i="46"/>
  <c r="AM40" i="46"/>
  <c r="AK40" i="46"/>
  <c r="AI40" i="46"/>
  <c r="AG40" i="46"/>
  <c r="AP39" i="46"/>
  <c r="AN39" i="46"/>
  <c r="AL39" i="46"/>
  <c r="AJ39" i="46"/>
  <c r="AH39" i="46"/>
  <c r="AF39" i="46"/>
  <c r="AO38" i="46"/>
  <c r="AM38" i="46"/>
  <c r="AK38" i="46"/>
  <c r="AI38" i="46"/>
  <c r="AG38" i="46"/>
  <c r="AP37" i="46"/>
  <c r="AN37" i="46"/>
  <c r="AL37" i="46"/>
  <c r="AJ37" i="46"/>
  <c r="AH37" i="46"/>
  <c r="AF37" i="46"/>
  <c r="AO36" i="46"/>
  <c r="AM36" i="46"/>
  <c r="AK36" i="46"/>
  <c r="AI36" i="46"/>
  <c r="AG36" i="46"/>
  <c r="AP35" i="46"/>
  <c r="AN35" i="46"/>
  <c r="AL35" i="46"/>
  <c r="AJ35" i="46"/>
  <c r="AH35" i="46"/>
  <c r="AF35" i="46"/>
  <c r="AO34" i="46"/>
  <c r="AM34" i="46"/>
  <c r="AK34" i="46"/>
  <c r="AI34" i="46"/>
  <c r="AG34" i="46"/>
  <c r="AP33" i="46"/>
  <c r="AN33" i="46"/>
  <c r="AL33" i="46"/>
  <c r="AJ33" i="46"/>
  <c r="AH33" i="46"/>
  <c r="AF33" i="46"/>
  <c r="AO32" i="46"/>
  <c r="AM32" i="46"/>
  <c r="AK32" i="46"/>
  <c r="AI32" i="46"/>
  <c r="AG32" i="46"/>
  <c r="AP31" i="46"/>
  <c r="AN31" i="46"/>
  <c r="AL31" i="46"/>
  <c r="AJ31" i="46"/>
  <c r="AH31" i="46"/>
  <c r="AF31" i="46"/>
  <c r="AO30" i="46"/>
  <c r="AM30" i="46"/>
  <c r="AK30" i="46"/>
  <c r="AI30" i="46"/>
  <c r="AG30" i="46"/>
  <c r="AP29" i="46"/>
  <c r="AN29" i="46"/>
  <c r="AL29" i="46"/>
  <c r="AJ29" i="46"/>
  <c r="AH29" i="46"/>
  <c r="AF29" i="46"/>
  <c r="AO28" i="46"/>
  <c r="AM28" i="46"/>
  <c r="AK28" i="46"/>
  <c r="AI28" i="46"/>
  <c r="AG28" i="46"/>
  <c r="AP27" i="46"/>
  <c r="AN27" i="46"/>
  <c r="AL27" i="46"/>
  <c r="AJ27" i="46"/>
  <c r="AH27" i="46"/>
  <c r="N42" i="45" l="1"/>
  <c r="N15" i="45" l="1"/>
  <c r="N15" i="42" l="1"/>
  <c r="N33" i="40" l="1"/>
  <c r="M33" i="40"/>
  <c r="L33" i="40"/>
  <c r="K33" i="40"/>
  <c r="J33" i="40"/>
  <c r="I33" i="40"/>
  <c r="H33" i="40"/>
  <c r="G33" i="40"/>
  <c r="F33" i="40"/>
  <c r="E33" i="40"/>
  <c r="N15" i="40"/>
</calcChain>
</file>

<file path=xl/sharedStrings.xml><?xml version="1.0" encoding="utf-8"?>
<sst xmlns="http://schemas.openxmlformats.org/spreadsheetml/2006/main" count="808" uniqueCount="335">
  <si>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</si>
  <si>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</si>
  <si>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</si>
  <si>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</si>
  <si>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</si>
  <si>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</si>
  <si>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</si>
  <si>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</si>
  <si>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</si>
  <si>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Viviendas sin internet</t>
  </si>
  <si>
    <t>Viviendas con internet</t>
  </si>
  <si>
    <t>Viviendas con ordenador</t>
  </si>
  <si>
    <t>Viviendas sin ordenador</t>
  </si>
  <si>
    <t>PORCENTAJE DE VIVIENDAS CON / SIN ALGÚN TIPO DE ORDENADOR</t>
  </si>
  <si>
    <t>PORCENTAJE DE VIVIENDAS CON / SIN ACCESO A INTERNET</t>
  </si>
  <si>
    <t>Utilizado ordenador</t>
  </si>
  <si>
    <t>No utilizado ordenador</t>
  </si>
  <si>
    <t>Hombre</t>
  </si>
  <si>
    <t>Mujer</t>
  </si>
  <si>
    <t>Edad: De 16 a 24 años</t>
  </si>
  <si>
    <t>Edad: De 25 a 34 años</t>
  </si>
  <si>
    <t>Edad: De 35 a 44 años</t>
  </si>
  <si>
    <t>Edad: De 45 a 54 años</t>
  </si>
  <si>
    <t>Edad: De 55 a 64 años</t>
  </si>
  <si>
    <t>Edad: De 65 a 74 años</t>
  </si>
  <si>
    <t>Bélgica</t>
  </si>
  <si>
    <t>Dinamarca</t>
  </si>
  <si>
    <t>Alemania</t>
  </si>
  <si>
    <t>Irlanda</t>
  </si>
  <si>
    <t>Grecia</t>
  </si>
  <si>
    <t>Francia</t>
  </si>
  <si>
    <t>Italia</t>
  </si>
  <si>
    <t>Luxemburgo</t>
  </si>
  <si>
    <t>Países Bajos</t>
  </si>
  <si>
    <t>Austria</t>
  </si>
  <si>
    <t>Portugal</t>
  </si>
  <si>
    <t>Finlandia</t>
  </si>
  <si>
    <t>Suecia</t>
  </si>
  <si>
    <t>Reino Unido</t>
  </si>
  <si>
    <t>España</t>
  </si>
  <si>
    <t>PORCENTAJE DE PERSONAS QUE HAN UTILIZADO INTERNET ÚLTIMOS 3 MESES</t>
  </si>
  <si>
    <t>Pob 2013</t>
  </si>
  <si>
    <t>Robos con fuerza</t>
  </si>
  <si>
    <t xml:space="preserve">VICTIMIZACIONES </t>
  </si>
  <si>
    <t>Total</t>
  </si>
  <si>
    <t>ACCESO  E INTERCEPTACIÓN ILÍCITA</t>
  </si>
  <si>
    <t>AMENAZAS Y COACCIONES</t>
  </si>
  <si>
    <t>CONTRA EL HONOR</t>
  </si>
  <si>
    <t>CONTRA LA PROPIEDAD INDUSTRIAL/INTELECTUAL</t>
  </si>
  <si>
    <t>DELITOS SEXUALES</t>
  </si>
  <si>
    <t>FALSIFICACIÓN INFORMÁTICA</t>
  </si>
  <si>
    <t>FRAUDE INFORMÁTICO</t>
  </si>
  <si>
    <t>INTERFERENCIA EN LOS DATOS Y EN EL SISTEMA</t>
  </si>
  <si>
    <t>Total VICTIMIZACIONES</t>
  </si>
  <si>
    <t>Grupo de edad</t>
  </si>
  <si>
    <t>Víctimas</t>
  </si>
  <si>
    <t>Edad desconocida</t>
  </si>
  <si>
    <t>TOTAL</t>
  </si>
  <si>
    <t>Indicadores</t>
  </si>
  <si>
    <t>De 18 a 24 años</t>
  </si>
  <si>
    <t>De 25 a 34 años</t>
  </si>
  <si>
    <t>De 35 a 44 años</t>
  </si>
  <si>
    <t>De 45 a 54 años</t>
  </si>
  <si>
    <t>Menores de edad</t>
  </si>
  <si>
    <t>Menores</t>
  </si>
  <si>
    <t>De 18-24 años</t>
  </si>
  <si>
    <t>De 25-34 años</t>
  </si>
  <si>
    <t>Mayores 74 años</t>
  </si>
  <si>
    <t>Desconoc</t>
  </si>
  <si>
    <t>ESTUDIO SOBRE LA CIBERCRIMINALIDAD EN ESPAÑA</t>
  </si>
  <si>
    <t>OTRAS ESTAFAS</t>
  </si>
  <si>
    <t>AMENAZAS</t>
  </si>
  <si>
    <t>INJURIAS</t>
  </si>
  <si>
    <t>USURPACIÓN DE ESTADO CIVIL</t>
  </si>
  <si>
    <t>ESTAFA BANCARIA</t>
  </si>
  <si>
    <t>ACCESO ILEGAL INFORMÁTICO</t>
  </si>
  <si>
    <t>COACCIONES</t>
  </si>
  <si>
    <t>DESCUBRIMIENTO/REVELACIÓN DE SECRETOS</t>
  </si>
  <si>
    <t>PORNOGRAFÍA DE MENORES</t>
  </si>
  <si>
    <t>TIPO DE HECHO</t>
  </si>
  <si>
    <t>Hombres</t>
  </si>
  <si>
    <t>Mujeres</t>
  </si>
  <si>
    <t>RESTO</t>
  </si>
  <si>
    <t>H</t>
  </si>
  <si>
    <t>M</t>
  </si>
  <si>
    <t>Total VICTIMIZACIONES CIBERCRIMINALIDAD</t>
  </si>
  <si>
    <t>ESPAÑA</t>
  </si>
  <si>
    <t>UNION EUROPEA</t>
  </si>
  <si>
    <t>RESTO EUROPA</t>
  </si>
  <si>
    <t>AMERICA</t>
  </si>
  <si>
    <t>ASIA</t>
  </si>
  <si>
    <t>AFRICA</t>
  </si>
  <si>
    <t>OCEANIA</t>
  </si>
  <si>
    <t>OTROS PAISES</t>
  </si>
  <si>
    <t>NACIONALIDAD</t>
  </si>
  <si>
    <t>%</t>
  </si>
  <si>
    <t>1.- ESPAÑOLES</t>
  </si>
  <si>
    <t>2.- EXTRANJEROS</t>
  </si>
  <si>
    <t xml:space="preserve">        Marruecos</t>
  </si>
  <si>
    <t xml:space="preserve">        Senegal</t>
  </si>
  <si>
    <t xml:space="preserve">        Resto</t>
  </si>
  <si>
    <t xml:space="preserve">       Colombia</t>
  </si>
  <si>
    <t xml:space="preserve">        Reino Unido</t>
  </si>
  <si>
    <t xml:space="preserve">        Italia</t>
  </si>
  <si>
    <t>2.4.- ÁSIA</t>
  </si>
  <si>
    <t xml:space="preserve">        China</t>
  </si>
  <si>
    <t>2.5.- RESTO PAÍSES</t>
  </si>
  <si>
    <t>2.1.- UNIÓN EUROPEA</t>
  </si>
  <si>
    <t xml:space="preserve">        Rumanía</t>
  </si>
  <si>
    <t xml:space="preserve">        Francia</t>
  </si>
  <si>
    <t xml:space="preserve">        Alemania</t>
  </si>
  <si>
    <t>2.3.- ÁFRICA</t>
  </si>
  <si>
    <t>2.2.- AMÉRICA</t>
  </si>
  <si>
    <t xml:space="preserve">        Paquistán</t>
  </si>
  <si>
    <t xml:space="preserve">        Rusia</t>
  </si>
  <si>
    <t xml:space="preserve">        Ucrania</t>
  </si>
  <si>
    <t xml:space="preserve">        Otros</t>
  </si>
  <si>
    <t>GRUPO PENAL</t>
  </si>
  <si>
    <t>Descon.</t>
  </si>
  <si>
    <t>CONTRA PROPIEDAD INDUST./INTELEC.</t>
  </si>
  <si>
    <t>INTERFERENCIA EN DATOS Y EN SISTEMA</t>
  </si>
  <si>
    <t>Rango de edad de la víctima</t>
  </si>
  <si>
    <t>DISTRIBUCIÓN PORCENTUAL DE LAS VÍCTIMAS POR GRUPO PENAL SEGÚN SEXO</t>
  </si>
  <si>
    <t>Total DETENCIONES E IMPUTACIONES</t>
  </si>
  <si>
    <t>Otros</t>
  </si>
  <si>
    <t>Det./Imp.</t>
  </si>
  <si>
    <t xml:space="preserve">        Bulgaria</t>
  </si>
  <si>
    <t xml:space="preserve">        Portugal</t>
  </si>
  <si>
    <t>HECHOS CONOCIDOS</t>
  </si>
  <si>
    <t>DISTRIBUCIÓN PORCENTUAL DE LAS DETENCIONES E IMPUTACIONES POR GRUPO PENAL SEGÚN SEXO</t>
  </si>
  <si>
    <t>Total HECHOS CONOCIDOS</t>
  </si>
  <si>
    <t>INTERFERENCIA DATOS Y EN SISTEMA</t>
  </si>
  <si>
    <t>INCIDENTES GESTIONADOS</t>
  </si>
  <si>
    <t>Tipo de incidente</t>
  </si>
  <si>
    <t>SPAM</t>
  </si>
  <si>
    <t>Virus, troyanos, gusanos, spyware</t>
  </si>
  <si>
    <t>Escaneos de red</t>
  </si>
  <si>
    <t>Acceso no autorizado</t>
  </si>
  <si>
    <t>Denegación de servicio</t>
  </si>
  <si>
    <t>Fraude</t>
  </si>
  <si>
    <t>Incidentes por público objetivo</t>
  </si>
  <si>
    <t>Ciudadanos y empresas</t>
  </si>
  <si>
    <t>Infraestructuras Críticas (IICC)</t>
  </si>
  <si>
    <t>Sector estratégico</t>
  </si>
  <si>
    <t>Administración</t>
  </si>
  <si>
    <t>Espacio</t>
  </si>
  <si>
    <t>Industria nuclear</t>
  </si>
  <si>
    <t>Industria química</t>
  </si>
  <si>
    <t>Agua</t>
  </si>
  <si>
    <t>Energía</t>
  </si>
  <si>
    <t>Salud</t>
  </si>
  <si>
    <t>Alimentación</t>
  </si>
  <si>
    <t>Transporte</t>
  </si>
  <si>
    <t>COMUNIDAD DE PRESTACIÓN DE SERVICIOS A EMPRESAS ESTRATÉGICAS</t>
  </si>
  <si>
    <t>De 50.000 a 100.000 hab.</t>
  </si>
  <si>
    <t>De 20.000 a 50.000 hab.</t>
  </si>
  <si>
    <t>De 10.000 a 20.000 hab.</t>
  </si>
  <si>
    <t>Menos de 10.000 hab.</t>
  </si>
  <si>
    <t>Bulgaria</t>
  </si>
  <si>
    <t>Estonia</t>
  </si>
  <si>
    <t>Malta</t>
  </si>
  <si>
    <t>&gt;&gt;  2.1. Hogares</t>
  </si>
  <si>
    <t>CONTRASTE EVOLUTIVO DE LAS VIVIENDAS 2006 - 2015</t>
  </si>
  <si>
    <t>PORCENTAJE DE VIVIENDAS CON ORDENADOR</t>
  </si>
  <si>
    <t xml:space="preserve">Más de 100.000 hab. </t>
  </si>
  <si>
    <t>PORCENTAJE DE VIVIENDAS CON ACCESO A INTERNET</t>
  </si>
  <si>
    <t>% DE PERSONAS QUE HAN UTILIZADO O NO ORDENADOR ÚLTIMOS 3 MESES</t>
  </si>
  <si>
    <t>% POR SEXO DE PERSONAS QUE HAN UTILIZADO ORDENADOR ÚLTIMOS 3 MESES</t>
  </si>
  <si>
    <t>% POR GRUPO DE EDAD DE PERSONAS QUE HAN UTILIZADO ORDENADOR ÚLTIMOS 3 MESES</t>
  </si>
  <si>
    <t>ESTUDIO SOBRE 
LA CIBERCRIMINALIDAD EN ESPAÑA</t>
  </si>
  <si>
    <t>% DE MENORES QUE HAN UTILIZADO ORDENADOR ÚLTIMOS 3 MESES</t>
  </si>
  <si>
    <t>% POR SEXO DE MENORES QUE HAN UTILIZADO ORDENADOR ÚLTIMOS 3 MESES</t>
  </si>
  <si>
    <t>% DE MENORES QUE HAN UTILIZADO INTERNET ÚLTIMOS 3 MESES</t>
  </si>
  <si>
    <t>% POR SEXO DE MENORES QUE HAN UTILIZADO INTERNET ÚLTIMOS 3 MESES</t>
  </si>
  <si>
    <t>UE (28 países)</t>
  </si>
  <si>
    <t>Rep. Checa</t>
  </si>
  <si>
    <t>Croacia</t>
  </si>
  <si>
    <t>Chipre</t>
  </si>
  <si>
    <t>Letonia</t>
  </si>
  <si>
    <t>Lituania</t>
  </si>
  <si>
    <t>Hungría</t>
  </si>
  <si>
    <t>Polonia</t>
  </si>
  <si>
    <t>Rumanía</t>
  </si>
  <si>
    <t>Eslovenia</t>
  </si>
  <si>
    <t>Eslovaquia</t>
  </si>
  <si>
    <t>Año   2015</t>
  </si>
  <si>
    <t>INTRODUCCIÓN</t>
  </si>
  <si>
    <t>&gt;&gt;</t>
  </si>
  <si>
    <t>RADIOGRAFÍA DE LA SOCIEDAD DE LA INFORMACIÓN</t>
  </si>
  <si>
    <t>INFORME SOBRE INCIDENTES RELACIONADOS CON LOS DELITOS DE ODIO</t>
  </si>
  <si>
    <t>1.</t>
  </si>
  <si>
    <t>2.</t>
  </si>
  <si>
    <t>3.</t>
  </si>
  <si>
    <t>4.</t>
  </si>
  <si>
    <t>5.</t>
  </si>
  <si>
    <t>6.</t>
  </si>
  <si>
    <t>INDICE</t>
  </si>
  <si>
    <t>Introducción</t>
  </si>
  <si>
    <t xml:space="preserve"> Radiografía de la sociedad de la información</t>
  </si>
  <si>
    <t>INFRAESTRUCTURAS CRÍTICAS Y CIBERSEGURIDAD</t>
  </si>
  <si>
    <t>Infraestructuras críticas y ciberseguridad</t>
  </si>
  <si>
    <t>Robos de información</t>
  </si>
  <si>
    <t>&gt;&gt;  3.2. Incidentes gestionados en relación con las infraestructuras críticas</t>
  </si>
  <si>
    <t>&gt;&gt;  3.3. Incidentes gestionados por comunidad de referencia</t>
  </si>
  <si>
    <t>Red académica (RedIris)</t>
  </si>
  <si>
    <t>&gt;&gt;  3.4. Incidentes gestionados por sector estratégico</t>
  </si>
  <si>
    <t>Tegnologías Información y Comunicac. (TIC)</t>
  </si>
  <si>
    <t>Sistema tributario y financiero</t>
  </si>
  <si>
    <t>Instalaciones de Investigación</t>
  </si>
  <si>
    <t>ACUERDOS DE CONFIDENCIALIDAD FIRMADOS</t>
  </si>
  <si>
    <t>&gt;&gt;  3.5. Empresas que firmaron acuerdo de confidencialidad entre INCIBE Y CNPIC</t>
  </si>
  <si>
    <t>DATOS ESTADÍSTICOS DE CIBERCRIMINALIDAD</t>
  </si>
  <si>
    <t xml:space="preserve">   RADIOGRAFÍA DE LA SOCIEDAD DE LA INFORMACIÓN</t>
  </si>
  <si>
    <t xml:space="preserve">   INFRAESTRUCTURAS CRÍTICAS Y CIBERSEGURIDAD</t>
  </si>
  <si>
    <t xml:space="preserve">   DATOS ESTADÍSTICOS DE CIBERCRIMINALIDAD</t>
  </si>
  <si>
    <t>&gt;&gt;  4.1. Evolución de hechos conocidos por categorías delictivas</t>
  </si>
  <si>
    <t>&gt;&gt;  4.2. Evolución global de hechos conocidos, esclarecidos y detenciones / imputaciones</t>
  </si>
  <si>
    <t>&gt;&gt;  4.3. Representación territorial de hechos denunciados de cibercriminalidad. Año 2015</t>
  </si>
  <si>
    <t>Hechos conocidos:</t>
  </si>
  <si>
    <t>Esclarecimiento:</t>
  </si>
  <si>
    <t>Detenciones/imput:</t>
  </si>
  <si>
    <t>Hechos</t>
  </si>
  <si>
    <t>CATALUÑA</t>
  </si>
  <si>
    <t>PAÍS VASCO</t>
  </si>
  <si>
    <t>MADRID (COMUNIDAD DE)</t>
  </si>
  <si>
    <t>ANDALUCÍA</t>
  </si>
  <si>
    <t>COMUNITAT VALENCIANA</t>
  </si>
  <si>
    <t>Provincias más afectadas:</t>
  </si>
  <si>
    <t>Madrid</t>
  </si>
  <si>
    <t>Valencia/València</t>
  </si>
  <si>
    <t>Toledo</t>
  </si>
  <si>
    <t>Coruña (A)</t>
  </si>
  <si>
    <t>Alicante/Alacant</t>
  </si>
  <si>
    <t>Sevilla</t>
  </si>
  <si>
    <t>Navarra</t>
  </si>
  <si>
    <t>Murcia</t>
  </si>
  <si>
    <t>&gt;&gt;  4.4. Victimizaciones registradas según grupo penal y sexo. Año 2015</t>
  </si>
  <si>
    <t>INVESTIGACIÓN, INNOVACIÓN Y COOPERACIÓN POLICIAL INTERNACIONAL EN RELACIÓN CON LA CIBERSEGURIDAD</t>
  </si>
  <si>
    <t>METADATA</t>
  </si>
  <si>
    <t>DETENCIONES E IMPUTACIONES REGISTRADAS</t>
  </si>
  <si>
    <t>Total DETENCIONES E IMPUTACIONES REGISTRADAS</t>
  </si>
  <si>
    <t xml:space="preserve">   DATOS ESTADÍSTICOS DE CIBERCRIMINALIDAD - Perfil de la VÍCTIMA</t>
  </si>
  <si>
    <t xml:space="preserve">   DATOS ESTADÍSTICOS DE CIBERCRIMINALIDAD - Perfil del RESPONSABLE</t>
  </si>
  <si>
    <t>Rango de edad de los detenidos e imputados</t>
  </si>
  <si>
    <t>&gt;&gt;  4.5. Victimizaciones según grupo de edad y sexo. Año 2015</t>
  </si>
  <si>
    <t>Datos estadísticos de cibercriminalidad</t>
  </si>
  <si>
    <t>Investigación, innovación y cooperación policial internacional</t>
  </si>
  <si>
    <t>Metadata</t>
  </si>
  <si>
    <t>CONOCIDOS</t>
  </si>
  <si>
    <t>ESCLARECIDOS</t>
  </si>
  <si>
    <t>DETENIDOS</t>
  </si>
  <si>
    <t>GALICIA</t>
  </si>
  <si>
    <t>CASTILLA Y LEON</t>
  </si>
  <si>
    <t>CASTILLA - LA MANCHA</t>
  </si>
  <si>
    <t>BALEARS (ILLES)</t>
  </si>
  <si>
    <t>CANARIAS</t>
  </si>
  <si>
    <t>ARAGÓN</t>
  </si>
  <si>
    <t>NAVARRA (COMUNIDAD FORAL DE)</t>
  </si>
  <si>
    <t>ASTURIAS (PRINCIPADO DE)</t>
  </si>
  <si>
    <t>MURCIA (REGION DE)</t>
  </si>
  <si>
    <t>CANTABRIA</t>
  </si>
  <si>
    <t>EXTREMADURA</t>
  </si>
  <si>
    <t>RIOJA (LA)</t>
  </si>
  <si>
    <t>CIUDAD AUTÓNOMA DE CEUTA</t>
  </si>
  <si>
    <t>CIUDAD AUTÓNOMA DE MELILLA</t>
  </si>
  <si>
    <t>Balears (Illes)</t>
  </si>
  <si>
    <t>Málaga</t>
  </si>
  <si>
    <t>Palmas (Las)</t>
  </si>
  <si>
    <t>Cádiz</t>
  </si>
  <si>
    <t>Zaragoza</t>
  </si>
  <si>
    <t>Asturias</t>
  </si>
  <si>
    <t>Granada</t>
  </si>
  <si>
    <t>Pontevedra</t>
  </si>
  <si>
    <t>Córdoba</t>
  </si>
  <si>
    <t>Santa Cruz de Tenerife</t>
  </si>
  <si>
    <t>Cantabria</t>
  </si>
  <si>
    <t>Extranjero</t>
  </si>
  <si>
    <t>EXTRANJERO</t>
  </si>
  <si>
    <t>De 18 a 25 años</t>
  </si>
  <si>
    <t>De 26 a 40 años</t>
  </si>
  <si>
    <t>De 41 a 50 años</t>
  </si>
  <si>
    <t>De 51 a 65 años</t>
  </si>
  <si>
    <t>Mayores 65 años</t>
  </si>
  <si>
    <t>DESCUBRIMIENTO / REVELACIÓN DE SECRETOS</t>
  </si>
  <si>
    <t xml:space="preserve">       Ecuador</t>
  </si>
  <si>
    <t xml:space="preserve">       Brasil</t>
  </si>
  <si>
    <t xml:space="preserve">       Resto</t>
  </si>
  <si>
    <t>18-25</t>
  </si>
  <si>
    <t>26-40</t>
  </si>
  <si>
    <t>41-50</t>
  </si>
  <si>
    <t>51-65</t>
  </si>
  <si>
    <t>&gt; 65</t>
  </si>
  <si>
    <t>Españoles</t>
  </si>
  <si>
    <t>Extranjeros</t>
  </si>
  <si>
    <t>CCAA</t>
  </si>
  <si>
    <t>ESTAFAS CON TARJETAS CRÉDITO, DÉBITO Y CHEQUES DE VIAJE</t>
  </si>
  <si>
    <t xml:space="preserve">        Nigeria</t>
  </si>
  <si>
    <t xml:space="preserve">       Rep. Dominicana</t>
  </si>
  <si>
    <t>14-17</t>
  </si>
  <si>
    <t>De 14 a 17 años</t>
  </si>
  <si>
    <t>De 14-17 años</t>
  </si>
  <si>
    <t>&gt;&gt;  2.2. Perfil del ciudadano ante la sociedad de la información. Uso del ordenador</t>
  </si>
  <si>
    <t xml:space="preserve">(Fuente de datos: INE)   </t>
  </si>
  <si>
    <t xml:space="preserve">(Fuente de datos: EUROSTAT)   </t>
  </si>
  <si>
    <t>&gt;&gt;  2.1. Hogares. Por tipo de hábitat</t>
  </si>
  <si>
    <t>&gt;&gt;  2.2. Perfil del ciudadano ante la sociedad de la información. Uso de internet</t>
  </si>
  <si>
    <t>% DE PERSONAS QUE HAN UTILIZADO O NO INTERNET ÚLTIMOS 3 MESES</t>
  </si>
  <si>
    <t>Utilizado internet</t>
  </si>
  <si>
    <t>No utilizado internet</t>
  </si>
  <si>
    <t>% POR SEXO DE PERSONAS QUE HAN UTILIZADO INTERNET ÚLTIMOS 3 MESES</t>
  </si>
  <si>
    <t>% POR GRUPO DE EDAD DE PERSONAS QUE HAN UTILIZADO INTERNET ÚLTIMOS 3 MESES</t>
  </si>
  <si>
    <t>&gt;&gt;  2.3. Perfil del menor de edad (10 a 15 años) ante la sociedad de la información</t>
  </si>
  <si>
    <t>&gt;&gt;  2.4. Comparativa internacional. Viviendas con ordenador</t>
  </si>
  <si>
    <t xml:space="preserve">&gt;&gt;  2.4. Comparativa internacional. Viviendas con acceso a internet </t>
  </si>
  <si>
    <t xml:space="preserve">&gt;&gt;  2.4. Comparativa internacional. Personas que han utilizado ordenador </t>
  </si>
  <si>
    <t>&gt;&gt;  2.4. Comparativa internacional. Personas que han utilizado internet</t>
  </si>
  <si>
    <t>&gt;&gt;  4.6. Victimizaciones por tipología penal y sexo. Año 2015</t>
  </si>
  <si>
    <t>&gt;&gt;  4.7. Nacionalidad de la víctima. Año 2015</t>
  </si>
  <si>
    <t>&gt;&gt;  4.8. Victimizaciones registradas según grupo penal y edad. Año 2015</t>
  </si>
  <si>
    <t>&gt;&gt;  4.9.  Edad de la víctima. Año 2015</t>
  </si>
  <si>
    <t>&gt;&gt; 4.10. Detenciones e imputaciones registradas según grupo penal y sexo. Año 2015</t>
  </si>
  <si>
    <t>&gt;&gt;  4.11. Detenciones e imputaciones según grupo de edad y sexo. Año 2015</t>
  </si>
  <si>
    <t>&gt;&gt;  4.12. Detenciones e imputaciones por tipología penal y sexo. Año 2015</t>
  </si>
  <si>
    <t>&gt;&gt;  4.13. Nacionalidad de los detenidos e imputados. Año 2015</t>
  </si>
  <si>
    <t>&gt;&gt;  4.14. Detenciones e imputaciones registradas según grupo penal y edad. Año 2015</t>
  </si>
  <si>
    <t>&gt;&gt;  4.15.  Edad de las personas detenidas e imputadas. Años 2015</t>
  </si>
  <si>
    <t>De 18-25 años</t>
  </si>
  <si>
    <t>De 26-40 años</t>
  </si>
  <si>
    <t>De 41-50 años</t>
  </si>
  <si>
    <t>De 51-65 años</t>
  </si>
  <si>
    <t>PORCENTAJE DE PERSONAS QUE HAN UTILIZADO ORDENADOR ÚLTIMOS 3 MESES</t>
  </si>
  <si>
    <t xml:space="preserve">(Fuente de datos: Sistema Estadístico de Criminalidad)   </t>
  </si>
  <si>
    <r>
      <t xml:space="preserve">En el año </t>
    </r>
    <r>
      <rPr>
        <b/>
        <sz val="11"/>
        <color theme="2" tint="-0.749992370372631"/>
        <rFont val="Calibri"/>
        <family val="2"/>
        <scheme val="minor"/>
      </rPr>
      <t>2015</t>
    </r>
    <r>
      <rPr>
        <sz val="11"/>
        <color theme="2" tint="-0.749992370372631"/>
        <rFont val="Calibri"/>
        <family val="2"/>
        <scheme val="minor"/>
      </rPr>
      <t xml:space="preserve"> las empresas estratégicas han firmado </t>
    </r>
    <r>
      <rPr>
        <b/>
        <sz val="11"/>
        <color theme="2" tint="-0.749992370372631"/>
        <rFont val="Calibri"/>
        <family val="2"/>
        <scheme val="minor"/>
      </rPr>
      <t>12</t>
    </r>
    <r>
      <rPr>
        <sz val="11"/>
        <color theme="2" tint="-0.749992370372631"/>
        <rFont val="Calibri"/>
        <family val="2"/>
        <scheme val="minor"/>
      </rPr>
      <t xml:space="preserve"> acuerdos de confidencialidad entre éstas, INCIBE y CNPIC por los cuales se les ha comenzado a prestar a los operadores estratégicos nacionales un canal de respuesta inmediata a incidentes cibernéticos. Durante el año 2014 se pusieron en marcha 12 acuerdos de confidencialidad, y en el año 2013 se firmaron 18.</t>
    </r>
  </si>
  <si>
    <t>Todos los sectores afectados</t>
  </si>
  <si>
    <t>&gt;&gt;  3.1. Incidentes gestionados por el CERTSI_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</si>
</sst>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.0%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#,##0;\(#,##0\)"/>
    <numFmt numFmtId="169" formatCode="_-* #,##0\ _€_-;\-* #,##0\ _€_-;_-* &quot;-&quot;??\ _€_-;_-@_-"/>
    <numFmt numFmtId="170" formatCode="#,##0_ ;\-#,##0\ "/>
    <numFmt numFmtId="171" formatCode="_-* #,##0.0\ _€_-;\-* #,##0.0\ _€_-;_-* &quot;-&quot;??\ _€_-;_-@_-"/>
  </numFmts>
  <fonts count="1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8"/>
      <color theme="9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0" tint="-0.499984740745262"/>
      <name val="Calibri"/>
      <family val="2"/>
      <scheme val="minor"/>
    </font>
    <font>
      <b/>
      <sz val="16"/>
      <color indexed="62"/>
      <name val="Calibri"/>
      <family val="2"/>
    </font>
    <font>
      <b/>
      <sz val="14"/>
      <color theme="4" tint="-0.499984740745262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0"/>
      <name val="Arial"/>
      <family val="2"/>
    </font>
    <font>
      <sz val="12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indexed="8"/>
      <name val="Calibri"/>
      <family val="2"/>
    </font>
    <font>
      <sz val="14"/>
      <color theme="1"/>
      <name val="Calibri"/>
      <family val="2"/>
    </font>
    <font>
      <sz val="14"/>
      <color theme="0"/>
      <name val="Calibri"/>
      <family val="2"/>
    </font>
    <font>
      <sz val="10"/>
      <color indexed="8"/>
      <name val="Arial"/>
      <family val="2"/>
    </font>
    <font>
      <sz val="11"/>
      <color indexed="18"/>
      <name val="Arial"/>
      <family val="2"/>
    </font>
    <font>
      <b/>
      <sz val="10"/>
      <color rgb="FF000000"/>
      <name val="Calibri"/>
      <family val="2"/>
    </font>
    <font>
      <sz val="8"/>
      <color rgb="FF000000"/>
      <name val="Verdana"/>
      <family val="2"/>
    </font>
    <font>
      <sz val="10"/>
      <color rgb="FF000000"/>
      <name val="Verdana"/>
      <family val="2"/>
    </font>
    <font>
      <i/>
      <sz val="10"/>
      <color rgb="FF000000"/>
      <name val="Calibri"/>
      <family val="2"/>
    </font>
    <font>
      <b/>
      <sz val="11"/>
      <color rgb="FF010000"/>
      <name val="Calibri"/>
      <family val="2"/>
    </font>
    <font>
      <b/>
      <sz val="11"/>
      <color rgb="FFFFFFFF"/>
      <name val="Calibri"/>
      <family val="2"/>
    </font>
    <font>
      <b/>
      <sz val="12"/>
      <color rgb="FFFFFFFF"/>
      <name val="Verdana"/>
      <family val="2"/>
    </font>
    <font>
      <b/>
      <sz val="11"/>
      <color rgb="FF000080"/>
      <name val="Calibri"/>
      <family val="2"/>
    </font>
    <font>
      <sz val="8"/>
      <color indexed="8"/>
      <name val="Arial"/>
      <family val="2"/>
    </font>
    <font>
      <b/>
      <sz val="12"/>
      <color rgb="FF000080"/>
      <name val="Verdana"/>
      <family val="2"/>
    </font>
    <font>
      <b/>
      <sz val="12"/>
      <color rgb="FFFFFFFF"/>
      <name val="Calibri"/>
      <family val="2"/>
    </font>
    <font>
      <sz val="10"/>
      <color rgb="FF000080"/>
      <name val="Calibri"/>
      <family val="2"/>
    </font>
    <font>
      <sz val="11"/>
      <color rgb="FF000080"/>
      <name val="Calibri"/>
      <family val="2"/>
    </font>
    <font>
      <sz val="10"/>
      <color rgb="FF000000"/>
      <name val="Calibri"/>
      <family val="2"/>
    </font>
    <font>
      <sz val="12"/>
      <color rgb="FF000000"/>
      <name val="Calibri"/>
      <family val="2"/>
    </font>
    <font>
      <sz val="10"/>
      <color indexed="12"/>
      <name val="Verdana"/>
      <family val="2"/>
    </font>
    <font>
      <sz val="8"/>
      <color rgb="FF000000"/>
      <name val="Arial"/>
      <family val="2"/>
    </font>
    <font>
      <b/>
      <sz val="12"/>
      <color rgb="FF000080"/>
      <name val="Calibri"/>
      <family val="2"/>
    </font>
    <font>
      <sz val="8"/>
      <color indexed="9"/>
      <name val="Arial"/>
      <family val="2"/>
    </font>
    <font>
      <b/>
      <sz val="9"/>
      <color rgb="FFFFFFFF"/>
      <name val="Verdana"/>
      <family val="2"/>
    </font>
    <font>
      <b/>
      <sz val="9"/>
      <color rgb="FF0000FF"/>
      <name val="Verdana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b/>
      <sz val="8"/>
      <color rgb="FF000000"/>
      <name val="Verdana"/>
      <family val="2"/>
    </font>
    <font>
      <sz val="10"/>
      <color rgb="FF000000"/>
      <name val="Arial"/>
      <family val="2"/>
    </font>
    <font>
      <b/>
      <sz val="8"/>
      <color rgb="FF000080"/>
      <name val="Arial"/>
      <family val="2"/>
    </font>
    <font>
      <b/>
      <sz val="8"/>
      <color rgb="FF25396E"/>
      <name val="Arial"/>
      <family val="2"/>
    </font>
    <font>
      <sz val="8"/>
      <color indexed="18"/>
      <name val="Arial"/>
      <family val="2"/>
    </font>
    <font>
      <sz val="9"/>
      <color indexed="8"/>
      <name val="Verdana"/>
      <family val="2"/>
    </font>
    <font>
      <sz val="9"/>
      <color rgb="FFC0C0C0"/>
      <name val="Verdana"/>
      <family val="2"/>
    </font>
    <font>
      <sz val="9"/>
      <color indexed="12"/>
      <name val="Verdana"/>
      <family val="2"/>
    </font>
    <font>
      <sz val="8"/>
      <color rgb="FF000080"/>
      <name val="Arial"/>
      <family val="2"/>
    </font>
    <font>
      <b/>
      <sz val="11"/>
      <color rgb="FF010000"/>
      <name val="Calibri"/>
      <family val="2"/>
      <scheme val="minor"/>
    </font>
    <font>
      <b/>
      <sz val="11"/>
      <color rgb="FF010000"/>
      <name val="Verdana"/>
      <family val="2"/>
    </font>
    <font>
      <b/>
      <sz val="10"/>
      <color rgb="FF010000"/>
      <name val="Verdana"/>
      <family val="2"/>
    </font>
    <font>
      <b/>
      <sz val="10"/>
      <color rgb="FFFFFFFF"/>
      <name val="Calibri"/>
      <family val="2"/>
      <scheme val="minor"/>
    </font>
    <font>
      <b/>
      <sz val="10"/>
      <color rgb="FFFFFFFF"/>
      <name val="Calibri"/>
      <family val="2"/>
    </font>
    <font>
      <b/>
      <sz val="11"/>
      <color rgb="FF000080"/>
      <name val="Calibri"/>
      <family val="2"/>
      <scheme val="minor"/>
    </font>
    <font>
      <sz val="9"/>
      <color rgb="FF000080"/>
      <name val="Verdana"/>
      <family val="2"/>
    </font>
    <font>
      <b/>
      <sz val="10"/>
      <color rgb="FFFFFFFF"/>
      <name val="Verdana"/>
      <family val="2"/>
    </font>
    <font>
      <sz val="10"/>
      <color rgb="FFFFFFFF"/>
      <name val="Verdana"/>
      <family val="2"/>
    </font>
    <font>
      <sz val="11"/>
      <color rgb="FF000080"/>
      <name val="Calibri"/>
      <family val="2"/>
      <scheme val="minor"/>
    </font>
    <font>
      <b/>
      <sz val="8"/>
      <color rgb="FFFFFFFF"/>
      <name val="Verdana"/>
      <family val="2"/>
    </font>
    <font>
      <sz val="10"/>
      <color rgb="FF00008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9"/>
      <color indexed="12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b/>
      <sz val="14"/>
      <color theme="9" tint="-0.24997711111789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u/>
      <sz val="10"/>
      <color theme="9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0"/>
      <name val="Arial"/>
      <family val="2"/>
    </font>
    <font>
      <b/>
      <sz val="8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2" tint="-0.499984740745262"/>
      <name val="Calibri"/>
      <family val="2"/>
      <scheme val="minor"/>
    </font>
    <font>
      <b/>
      <sz val="14"/>
      <color theme="2" tint="-0.499984740745262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rgb="FF00008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u/>
      <sz val="10"/>
      <color theme="5" tint="-0.499984740745262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b/>
      <sz val="18"/>
      <color rgb="FF4F622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2" tint="-0.499984740745262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432003"/>
      <name val="Calibri"/>
      <family val="2"/>
      <scheme val="minor"/>
    </font>
    <font>
      <sz val="11"/>
      <name val="Arial"/>
      <family val="2"/>
    </font>
    <font>
      <b/>
      <sz val="14"/>
      <color rgb="FF948A54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u/>
      <sz val="9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10"/>
      <color theme="2" tint="-0.749992370372631"/>
      <name val="Calibri"/>
      <family val="2"/>
      <scheme val="minor"/>
    </font>
    <font>
      <u/>
      <sz val="11"/>
      <color theme="2" tint="-0.749992370372631"/>
      <name val="Calibri"/>
      <family val="2"/>
      <scheme val="minor"/>
    </font>
    <font>
      <i/>
      <u/>
      <sz val="9"/>
      <color theme="2" tint="-0.749992370372631"/>
      <name val="Calibri"/>
      <family val="2"/>
      <scheme val="minor"/>
    </font>
    <font>
      <sz val="11"/>
      <color theme="2" tint="-0.749992370372631"/>
      <name val="Arial"/>
      <family val="2"/>
    </font>
    <font>
      <b/>
      <u/>
      <sz val="12"/>
      <color theme="0"/>
      <name val="Calibri"/>
      <family val="2"/>
      <scheme val="minor"/>
    </font>
    <font>
      <sz val="12"/>
      <color theme="2" tint="-0.749992370372631"/>
      <name val="Calibri"/>
      <family val="2"/>
      <scheme val="minor"/>
    </font>
    <font>
      <sz val="10"/>
      <color theme="2" tint="-0.749992370372631"/>
      <name val="Arial"/>
      <family val="2"/>
    </font>
    <font>
      <b/>
      <u/>
      <sz val="10"/>
      <color theme="2" tint="-0.749992370372631"/>
      <name val="Calibri"/>
      <family val="2"/>
      <scheme val="minor"/>
    </font>
    <font>
      <b/>
      <sz val="10"/>
      <color theme="2" tint="-0.89999084444715716"/>
      <name val="Calibri"/>
      <family val="2"/>
      <scheme val="minor"/>
    </font>
    <font>
      <sz val="11"/>
      <color theme="2" tint="-0.89999084444715716"/>
      <name val="Calibri"/>
      <family val="2"/>
      <scheme val="minor"/>
    </font>
    <font>
      <sz val="10"/>
      <color theme="2" tint="-0.89999084444715716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16"/>
      <color rgb="FF948A54"/>
      <name val="Calibri"/>
      <family val="2"/>
      <scheme val="minor"/>
    </font>
    <font>
      <sz val="12"/>
      <color theme="2" tint="-0.89999084444715716"/>
      <name val="Calibri"/>
      <family val="2"/>
      <scheme val="minor"/>
    </font>
    <font>
      <sz val="10"/>
      <color theme="2" tint="-0.89999084444715716"/>
      <name val="Arial"/>
      <family val="2"/>
    </font>
    <font>
      <b/>
      <sz val="18"/>
      <color theme="0"/>
      <name val="Calibri"/>
      <family val="2"/>
      <scheme val="minor"/>
    </font>
    <font>
      <b/>
      <sz val="8"/>
      <color theme="2" tint="-0.499984740745262"/>
      <name val="Calibri"/>
      <family val="2"/>
      <scheme val="minor"/>
    </font>
    <font>
      <sz val="11"/>
      <color rgb="FF494529"/>
      <name val="Calibri"/>
      <family val="2"/>
      <scheme val="minor"/>
    </font>
    <font>
      <sz val="11"/>
      <color rgb="FF494529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9"/>
      </patternFill>
    </fill>
    <fill>
      <patternFill patternType="solid">
        <fgColor rgb="FFC0C0C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8000"/>
        <bgColor rgb="FFFFFFFF"/>
      </patternFill>
    </fill>
    <fill>
      <patternFill patternType="solid">
        <fgColor rgb="FFFF8040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rgb="FF969696"/>
        <bgColor rgb="FFFFFFFF"/>
      </patternFill>
    </fill>
    <fill>
      <patternFill patternType="solid">
        <fgColor indexed="60"/>
        <bgColor indexed="9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0F0F0"/>
        <bgColor rgb="FFFFFFFF"/>
      </patternFill>
    </fill>
    <fill>
      <patternFill patternType="solid">
        <fgColor rgb="FF000080"/>
        <bgColor rgb="FFFFFFFF"/>
      </patternFill>
    </fill>
    <fill>
      <patternFill patternType="solid">
        <fgColor rgb="FF1D641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E07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3D69B"/>
        <bgColor indexed="64"/>
      </patternFill>
    </fill>
    <fill>
      <patternFill patternType="gray125">
        <bgColor rgb="FF0000CC"/>
      </patternFill>
    </fill>
    <fill>
      <patternFill patternType="gray125">
        <bgColor theme="6" tint="0.79998168889431442"/>
      </patternFill>
    </fill>
    <fill>
      <patternFill patternType="gray125">
        <bgColor rgb="FFFFC000"/>
      </patternFill>
    </fill>
    <fill>
      <patternFill patternType="gray125">
        <fgColor theme="0"/>
        <bgColor rgb="FF0000CC"/>
      </patternFill>
    </fill>
    <fill>
      <patternFill patternType="solid">
        <fgColor rgb="FF95B3D7"/>
        <bgColor indexed="64"/>
      </patternFill>
    </fill>
    <fill>
      <patternFill patternType="solid">
        <fgColor rgb="FFD99694"/>
        <bgColor indexed="64"/>
      </patternFill>
    </fill>
    <fill>
      <patternFill patternType="solid">
        <fgColor rgb="FFFCD5B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3F2E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B1A0C7"/>
        <bgColor indexed="64"/>
      </patternFill>
    </fill>
  </fills>
  <borders count="125">
    <border>
      <left/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medium">
        <color indexed="12"/>
      </top>
      <bottom style="thin">
        <color indexed="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9" tint="-0.499984740745262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indexed="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2" tint="-0.499984740745262"/>
      </bottom>
      <diagonal/>
    </border>
    <border>
      <left/>
      <right style="thick">
        <color theme="0"/>
      </right>
      <top/>
      <bottom style="thick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indexed="9"/>
      </right>
      <top style="thin">
        <color indexed="9"/>
      </top>
      <bottom style="thin">
        <color theme="2" tint="-0.4999847407452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theme="2" tint="-0.499984740745262"/>
      </bottom>
      <diagonal/>
    </border>
    <border>
      <left style="thin">
        <color indexed="9"/>
      </left>
      <right/>
      <top style="thin">
        <color indexed="9"/>
      </top>
      <bottom style="thin">
        <color theme="2" tint="-0.499984740745262"/>
      </bottom>
      <diagonal/>
    </border>
    <border>
      <left style="thin">
        <color theme="0"/>
      </left>
      <right style="thin">
        <color theme="2" tint="-0.499984740745262"/>
      </right>
      <top style="thin">
        <color indexed="9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indexed="9"/>
      </bottom>
      <diagonal/>
    </border>
    <border>
      <left/>
      <right/>
      <top style="thin">
        <color theme="2" tint="-0.499984740745262"/>
      </top>
      <bottom style="thin">
        <color indexed="9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indexed="9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948A54"/>
      </left>
      <right/>
      <top style="thin">
        <color rgb="FF948A54"/>
      </top>
      <bottom/>
      <diagonal/>
    </border>
    <border>
      <left/>
      <right/>
      <top style="thin">
        <color rgb="FF948A54"/>
      </top>
      <bottom/>
      <diagonal/>
    </border>
    <border>
      <left/>
      <right style="thin">
        <color rgb="FF948A54"/>
      </right>
      <top style="thin">
        <color rgb="FF948A54"/>
      </top>
      <bottom/>
      <diagonal/>
    </border>
    <border>
      <left style="thin">
        <color rgb="FF948A54"/>
      </left>
      <right/>
      <top/>
      <bottom style="thin">
        <color theme="0"/>
      </bottom>
      <diagonal/>
    </border>
    <border>
      <left/>
      <right style="thin">
        <color rgb="FF948A54"/>
      </right>
      <top/>
      <bottom/>
      <diagonal/>
    </border>
    <border>
      <left style="thin">
        <color rgb="FF948A54"/>
      </left>
      <right/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rgb="FF948A5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rgb="FF948A5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948A54"/>
      </left>
      <right/>
      <top/>
      <bottom/>
      <diagonal/>
    </border>
    <border>
      <left style="thin">
        <color rgb="FF948A54"/>
      </left>
      <right/>
      <top/>
      <bottom style="thin">
        <color rgb="FF948A54"/>
      </bottom>
      <diagonal/>
    </border>
    <border>
      <left/>
      <right/>
      <top/>
      <bottom style="thin">
        <color rgb="FF948A5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rgb="FF948A5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948A54"/>
      </bottom>
      <diagonal/>
    </border>
    <border>
      <left style="thin">
        <color theme="0" tint="-0.34998626667073579"/>
      </left>
      <right style="thin">
        <color rgb="FF948A54"/>
      </right>
      <top style="thin">
        <color theme="0" tint="-0.34998626667073579"/>
      </top>
      <bottom style="thin">
        <color rgb="FF948A54"/>
      </bottom>
      <diagonal/>
    </border>
    <border>
      <left style="thin">
        <color theme="0"/>
      </left>
      <right style="thin">
        <color theme="0"/>
      </right>
      <top/>
      <bottom style="thin">
        <color rgb="FF948A54"/>
      </bottom>
      <diagonal/>
    </border>
    <border>
      <left style="thin">
        <color theme="0"/>
      </left>
      <right style="thin">
        <color rgb="FF948A54"/>
      </right>
      <top/>
      <bottom style="thin">
        <color rgb="FF948A54"/>
      </bottom>
      <diagonal/>
    </border>
    <border>
      <left style="thin">
        <color rgb="FF948A54"/>
      </left>
      <right style="thin">
        <color theme="9" tint="-0.24994659260841701"/>
      </right>
      <top/>
      <bottom style="thin">
        <color theme="0"/>
      </bottom>
      <diagonal/>
    </border>
    <border>
      <left style="thin">
        <color rgb="FF948A54"/>
      </left>
      <right/>
      <top style="thin">
        <color theme="0"/>
      </top>
      <bottom style="thin">
        <color rgb="FF948A54"/>
      </bottom>
      <diagonal/>
    </border>
    <border>
      <left/>
      <right style="thin">
        <color theme="2" tint="-0.499984740745262"/>
      </right>
      <top/>
      <bottom/>
      <diagonal/>
    </border>
    <border>
      <left/>
      <right/>
      <top style="thin">
        <color indexed="9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indexed="9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0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/>
      </left>
      <right style="thin">
        <color theme="0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rgb="FF948A54"/>
      </right>
      <top style="thin">
        <color indexed="9"/>
      </top>
      <bottom style="thin">
        <color theme="2" tint="-0.499984740745262"/>
      </bottom>
      <diagonal/>
    </border>
    <border>
      <left style="thin">
        <color rgb="FF948A54"/>
      </left>
      <right/>
      <top style="thin">
        <color indexed="9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indexed="9"/>
      </top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 style="thin">
        <color theme="0"/>
      </top>
      <bottom style="thin">
        <color theme="0"/>
      </bottom>
      <diagonal/>
    </border>
    <border>
      <left/>
      <right style="thin">
        <color theme="2" tint="-0.499984740745262"/>
      </right>
      <top style="thin">
        <color theme="0"/>
      </top>
      <bottom style="thin">
        <color theme="0"/>
      </bottom>
      <diagonal/>
    </border>
    <border>
      <left style="thin">
        <color theme="2" tint="-0.499984740745262"/>
      </left>
      <right/>
      <top style="thin">
        <color theme="0"/>
      </top>
      <bottom style="thin">
        <color theme="2" tint="-0.499984740745262"/>
      </bottom>
      <diagonal/>
    </border>
    <border>
      <left/>
      <right/>
      <top style="thin">
        <color theme="0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0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0"/>
      </right>
      <top style="thin">
        <color theme="2" tint="-0.499984740745262"/>
      </top>
      <bottom style="thin">
        <color theme="0"/>
      </bottom>
      <diagonal/>
    </border>
    <border>
      <left style="thin">
        <color theme="2" tint="-0.49998474074526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499984740745262"/>
      </left>
      <right style="thin">
        <color theme="0"/>
      </right>
      <top style="thin">
        <color theme="0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0"/>
      </top>
      <bottom/>
      <diagonal/>
    </border>
    <border>
      <left/>
      <right style="thin">
        <color theme="2" tint="-0.499984740745262"/>
      </right>
      <top/>
      <bottom style="thin">
        <color theme="0"/>
      </bottom>
      <diagonal/>
    </border>
    <border>
      <left style="thin">
        <color theme="2" tint="-0.499984740745262"/>
      </left>
      <right/>
      <top/>
      <bottom style="thin">
        <color indexed="9"/>
      </bottom>
      <diagonal/>
    </border>
    <border>
      <left/>
      <right style="thin">
        <color theme="2" tint="-0.499984740745262"/>
      </right>
      <top/>
      <bottom style="thin">
        <color indexed="9"/>
      </bottom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 style="thin">
        <color theme="2"/>
      </left>
      <right/>
      <top/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/>
      <bottom style="thin">
        <color theme="0"/>
      </bottom>
      <diagonal/>
    </border>
    <border>
      <left/>
      <right style="thin">
        <color theme="2"/>
      </right>
      <top/>
      <bottom style="thin">
        <color theme="0"/>
      </bottom>
      <diagonal/>
    </border>
    <border>
      <left style="thick">
        <color theme="0"/>
      </left>
      <right/>
      <top style="thin">
        <color theme="0"/>
      </top>
      <bottom/>
      <diagonal/>
    </border>
    <border>
      <left style="thick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rgb="FF948A54"/>
      </top>
      <bottom style="thin">
        <color theme="0"/>
      </bottom>
      <diagonal/>
    </border>
    <border>
      <left/>
      <right/>
      <top style="thin">
        <color rgb="FF948A54"/>
      </top>
      <bottom style="thin">
        <color theme="0"/>
      </bottom>
      <diagonal/>
    </border>
    <border>
      <left/>
      <right style="thin">
        <color rgb="FF948A54"/>
      </right>
      <top style="thin">
        <color rgb="FF948A5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948A54"/>
      </bottom>
      <diagonal/>
    </border>
    <border>
      <left style="thin">
        <color theme="0"/>
      </left>
      <right/>
      <top style="thin">
        <color theme="0"/>
      </top>
      <bottom style="thin">
        <color rgb="FF948A54"/>
      </bottom>
      <diagonal/>
    </border>
    <border>
      <left style="thin">
        <color theme="0"/>
      </left>
      <right style="thin">
        <color rgb="FF948A54"/>
      </right>
      <top style="thin">
        <color theme="0"/>
      </top>
      <bottom style="thin">
        <color rgb="FF948A54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theme="2" tint="-0.499984740745262"/>
      </left>
      <right/>
      <top/>
      <bottom style="thin">
        <color theme="0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0"/>
      </bottom>
      <diagonal/>
    </border>
    <border>
      <left/>
      <right/>
      <top style="thin">
        <color theme="2" tint="-0.499984740745262"/>
      </top>
      <bottom style="thin">
        <color theme="0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0"/>
      </bottom>
      <diagonal/>
    </border>
  </borders>
  <cellStyleXfs count="122">
    <xf numFmtId="0" fontId="0" fillId="0" borderId="0"/>
    <xf numFmtId="0" fontId="3" fillId="0" borderId="0"/>
    <xf numFmtId="9" fontId="1" fillId="0" borderId="0" applyFont="0" applyFill="0" applyBorder="0" applyAlignment="0" applyProtection="0"/>
    <xf numFmtId="0" fontId="5" fillId="0" borderId="0"/>
    <xf numFmtId="0" fontId="34" fillId="13" borderId="0" applyNumberFormat="0" applyBorder="0" applyAlignment="0" applyProtection="0"/>
    <xf numFmtId="0" fontId="35" fillId="12" borderId="0" applyNumberFormat="0" applyBorder="0" applyAlignment="0" applyProtection="0"/>
    <xf numFmtId="4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6" fillId="15" borderId="26"/>
    <xf numFmtId="0" fontId="37" fillId="16" borderId="27">
      <alignment horizontal="center" vertical="center"/>
    </xf>
    <xf numFmtId="0" fontId="38" fillId="17" borderId="28">
      <alignment horizontal="left" vertical="top" wrapText="1"/>
    </xf>
    <xf numFmtId="168" fontId="39" fillId="17" borderId="28">
      <alignment horizontal="right" vertical="center"/>
    </xf>
    <xf numFmtId="168" fontId="40" fillId="17" borderId="28">
      <alignment horizontal="right" vertical="center"/>
    </xf>
    <xf numFmtId="0" fontId="41" fillId="18" borderId="28">
      <alignment horizontal="left" vertical="top" wrapText="1"/>
    </xf>
    <xf numFmtId="0" fontId="38" fillId="18" borderId="28">
      <alignment horizontal="left" vertical="top" wrapText="1"/>
    </xf>
    <xf numFmtId="0" fontId="42" fillId="17" borderId="28">
      <alignment horizontal="left" vertical="top" wrapText="1"/>
    </xf>
    <xf numFmtId="0" fontId="41" fillId="17" borderId="28">
      <alignment horizontal="left" vertical="top" wrapText="1"/>
    </xf>
    <xf numFmtId="0" fontId="43" fillId="19" borderId="28">
      <alignment horizontal="left" vertical="top" wrapText="1"/>
    </xf>
    <xf numFmtId="168" fontId="44" fillId="20" borderId="28">
      <alignment horizontal="right" vertical="center"/>
    </xf>
    <xf numFmtId="0" fontId="45" fillId="21" borderId="28">
      <alignment horizontal="left" vertical="top" wrapText="1"/>
    </xf>
    <xf numFmtId="168" fontId="46" fillId="22" borderId="29">
      <alignment horizontal="right" vertical="center"/>
    </xf>
    <xf numFmtId="168" fontId="47" fillId="21" borderId="28">
      <alignment horizontal="right" vertical="center"/>
    </xf>
    <xf numFmtId="0" fontId="48" fillId="23" borderId="28">
      <alignment horizontal="left" vertical="top" wrapText="1"/>
    </xf>
    <xf numFmtId="168" fontId="44" fillId="23" borderId="28">
      <alignment horizontal="right" vertical="center"/>
    </xf>
    <xf numFmtId="0" fontId="49" fillId="17" borderId="28">
      <alignment horizontal="left" vertical="top" wrapText="1"/>
    </xf>
    <xf numFmtId="0" fontId="50" fillId="17" borderId="28">
      <alignment horizontal="left" vertical="top" wrapText="1"/>
    </xf>
    <xf numFmtId="0" fontId="45" fillId="18" borderId="28">
      <alignment horizontal="left" vertical="top" wrapText="1"/>
    </xf>
    <xf numFmtId="0" fontId="45" fillId="17" borderId="28">
      <alignment horizontal="left" vertical="top" wrapText="1"/>
    </xf>
    <xf numFmtId="168" fontId="51" fillId="17" borderId="28">
      <alignment horizontal="right" vertical="center"/>
    </xf>
    <xf numFmtId="168" fontId="52" fillId="17" borderId="28">
      <alignment horizontal="right" vertical="center"/>
    </xf>
    <xf numFmtId="0" fontId="53" fillId="22" borderId="30">
      <alignment horizontal="left" vertical="top" wrapText="1"/>
    </xf>
    <xf numFmtId="168" fontId="48" fillId="20" borderId="28">
      <alignment horizontal="right" vertical="center"/>
    </xf>
    <xf numFmtId="168" fontId="55" fillId="21" borderId="28">
      <alignment horizontal="right" vertical="center"/>
    </xf>
    <xf numFmtId="168" fontId="48" fillId="23" borderId="28">
      <alignment horizontal="right" vertical="center"/>
    </xf>
    <xf numFmtId="0" fontId="56" fillId="24" borderId="0">
      <alignment horizontal="left" vertical="center" wrapText="1"/>
    </xf>
    <xf numFmtId="0" fontId="57" fillId="25" borderId="32">
      <alignment horizontal="center" wrapText="1"/>
    </xf>
    <xf numFmtId="0" fontId="39" fillId="17" borderId="34">
      <alignment horizontal="left" vertical="top" wrapText="1"/>
    </xf>
    <xf numFmtId="168" fontId="60" fillId="18" borderId="33">
      <alignment horizontal="right" vertical="center"/>
    </xf>
    <xf numFmtId="0" fontId="58" fillId="18" borderId="33">
      <alignment horizontal="left" vertical="center"/>
    </xf>
    <xf numFmtId="168" fontId="61" fillId="17" borderId="28">
      <alignment horizontal="right" vertical="top"/>
    </xf>
    <xf numFmtId="168" fontId="59" fillId="17" borderId="33">
      <alignment horizontal="right" vertical="center"/>
    </xf>
    <xf numFmtId="0" fontId="62" fillId="26" borderId="35"/>
    <xf numFmtId="0" fontId="65" fillId="22" borderId="36">
      <alignment horizontal="center" vertical="center"/>
    </xf>
    <xf numFmtId="168" fontId="33" fillId="22" borderId="30">
      <alignment horizontal="right" vertical="center"/>
    </xf>
    <xf numFmtId="168" fontId="66" fillId="16" borderId="30">
      <alignment horizontal="right" vertical="center"/>
    </xf>
    <xf numFmtId="168" fontId="46" fillId="22" borderId="29">
      <alignment horizontal="right" vertical="center"/>
    </xf>
    <xf numFmtId="0" fontId="67" fillId="25" borderId="32">
      <alignment horizontal="center" vertical="center"/>
    </xf>
    <xf numFmtId="0" fontId="57" fillId="25" borderId="32">
      <alignment horizontal="center" wrapText="1"/>
    </xf>
    <xf numFmtId="168" fontId="66" fillId="22" borderId="30">
      <alignment horizontal="right" vertical="center"/>
    </xf>
    <xf numFmtId="168" fontId="46" fillId="22" borderId="29">
      <alignment horizontal="right" vertical="center"/>
    </xf>
    <xf numFmtId="0" fontId="65" fillId="22" borderId="29">
      <alignment horizontal="center" vertical="center"/>
    </xf>
    <xf numFmtId="0" fontId="68" fillId="22" borderId="30">
      <alignment horizontal="left" vertical="center" wrapText="1"/>
    </xf>
    <xf numFmtId="0" fontId="70" fillId="18" borderId="33">
      <alignment horizontal="left" vertical="center" wrapText="1"/>
    </xf>
    <xf numFmtId="0" fontId="71" fillId="18" borderId="33">
      <alignment horizontal="left" vertical="top" wrapText="1"/>
    </xf>
    <xf numFmtId="168" fontId="60" fillId="18" borderId="33">
      <alignment horizontal="right" vertical="center"/>
    </xf>
    <xf numFmtId="0" fontId="71" fillId="18" borderId="33">
      <alignment horizontal="left" vertical="center" wrapText="1"/>
    </xf>
    <xf numFmtId="0" fontId="72" fillId="18" borderId="33">
      <alignment horizontal="left" vertical="top" wrapText="1"/>
    </xf>
    <xf numFmtId="0" fontId="73" fillId="25" borderId="32">
      <alignment horizontal="left" wrapText="1"/>
    </xf>
    <xf numFmtId="0" fontId="74" fillId="25" borderId="32">
      <alignment horizontal="center" wrapText="1"/>
    </xf>
    <xf numFmtId="0" fontId="76" fillId="18" borderId="33">
      <alignment horizontal="left" vertical="top" wrapText="1"/>
    </xf>
    <xf numFmtId="0" fontId="77" fillId="28" borderId="0">
      <alignment horizontal="left" vertical="top" wrapText="1"/>
    </xf>
    <xf numFmtId="168" fontId="77" fillId="17" borderId="33">
      <alignment horizontal="right" vertical="center"/>
    </xf>
    <xf numFmtId="0" fontId="39" fillId="18" borderId="28">
      <alignment horizontal="left" vertical="top" wrapText="1"/>
    </xf>
    <xf numFmtId="0" fontId="76" fillId="18" borderId="33">
      <alignment horizontal="left" vertical="center" wrapText="1"/>
    </xf>
    <xf numFmtId="0" fontId="57" fillId="25" borderId="32">
      <alignment horizontal="left" wrapText="1"/>
    </xf>
    <xf numFmtId="0" fontId="72" fillId="25" borderId="32">
      <alignment horizontal="center" wrapText="1"/>
    </xf>
    <xf numFmtId="0" fontId="77" fillId="28" borderId="0">
      <alignment horizontal="center" wrapText="1"/>
    </xf>
    <xf numFmtId="0" fontId="76" fillId="25" borderId="32">
      <alignment horizontal="center" wrapText="1"/>
    </xf>
    <xf numFmtId="0" fontId="77" fillId="28" borderId="32">
      <alignment horizontal="center" wrapText="1"/>
    </xf>
    <xf numFmtId="168" fontId="77" fillId="17" borderId="33">
      <alignment horizontal="right" vertical="center"/>
    </xf>
    <xf numFmtId="168" fontId="78" fillId="17" borderId="33">
      <alignment horizontal="right" vertical="center"/>
    </xf>
    <xf numFmtId="168" fontId="77" fillId="17" borderId="33">
      <alignment horizontal="right" vertical="center"/>
    </xf>
    <xf numFmtId="168" fontId="77" fillId="17" borderId="33">
      <alignment horizontal="right" vertical="center"/>
    </xf>
    <xf numFmtId="0" fontId="69" fillId="18" borderId="31">
      <alignment horizontal="center" vertical="center"/>
    </xf>
    <xf numFmtId="0" fontId="63" fillId="18" borderId="0">
      <alignment horizontal="center" wrapText="1"/>
    </xf>
    <xf numFmtId="0" fontId="64" fillId="27" borderId="33">
      <alignment horizontal="center" wrapText="1"/>
    </xf>
    <xf numFmtId="168" fontId="54" fillId="18" borderId="33">
      <alignment horizontal="right" vertical="center"/>
    </xf>
    <xf numFmtId="0" fontId="75" fillId="18" borderId="33">
      <alignment horizontal="left" vertical="center" wrapText="1"/>
    </xf>
    <xf numFmtId="0" fontId="79" fillId="18" borderId="33">
      <alignment horizontal="left" vertical="center" wrapText="1"/>
    </xf>
    <xf numFmtId="0" fontId="80" fillId="29" borderId="33">
      <alignment horizontal="center" wrapText="1"/>
    </xf>
    <xf numFmtId="0" fontId="81" fillId="18" borderId="33">
      <alignment horizontal="left" vertical="center" wrapText="1"/>
    </xf>
    <xf numFmtId="168" fontId="82" fillId="17" borderId="33">
      <alignment horizontal="right" vertical="center"/>
    </xf>
    <xf numFmtId="0" fontId="83" fillId="16" borderId="30">
      <alignment horizontal="left" vertical="center" wrapText="1"/>
    </xf>
    <xf numFmtId="0" fontId="80" fillId="29" borderId="33">
      <alignment horizontal="center" wrapText="1"/>
    </xf>
    <xf numFmtId="168" fontId="39" fillId="30" borderId="28">
      <alignment horizontal="right" vertical="center"/>
    </xf>
    <xf numFmtId="0" fontId="50" fillId="18" borderId="28">
      <alignment horizontal="left" vertical="top" wrapText="1"/>
    </xf>
    <xf numFmtId="0" fontId="42" fillId="18" borderId="28">
      <alignment horizontal="left" vertical="top" wrapText="1"/>
    </xf>
    <xf numFmtId="168" fontId="40" fillId="30" borderId="28">
      <alignment horizontal="right" vertical="center"/>
    </xf>
    <xf numFmtId="0" fontId="39" fillId="17" borderId="28">
      <alignment horizontal="left" vertical="top" wrapText="1"/>
    </xf>
    <xf numFmtId="0" fontId="34" fillId="0" borderId="0"/>
    <xf numFmtId="0" fontId="36" fillId="0" borderId="0"/>
    <xf numFmtId="0" fontId="84" fillId="0" borderId="0"/>
    <xf numFmtId="0" fontId="5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</cellStyleXfs>
  <cellXfs count="778">
    <xf numFmtId="0" fontId="0" fillId="0" borderId="0" xfId="0"/>
    <xf numFmtId="0" fontId="0" fillId="0" borderId="0" xfId="0" applyBorder="1"/>
    <xf numFmtId="3" fontId="13" fillId="8" borderId="1" xfId="0" applyNumberFormat="1" applyFont="1" applyFill="1" applyBorder="1"/>
    <xf numFmtId="3" fontId="13" fillId="8" borderId="2" xfId="0" applyNumberFormat="1" applyFont="1" applyFill="1" applyBorder="1"/>
    <xf numFmtId="3" fontId="13" fillId="10" borderId="1" xfId="0" applyNumberFormat="1" applyFont="1" applyFill="1" applyBorder="1"/>
    <xf numFmtId="3" fontId="13" fillId="10" borderId="2" xfId="0" applyNumberFormat="1" applyFont="1" applyFill="1" applyBorder="1"/>
    <xf numFmtId="3" fontId="10" fillId="11" borderId="3" xfId="0" applyNumberFormat="1" applyFont="1" applyFill="1" applyBorder="1"/>
    <xf numFmtId="3" fontId="10" fillId="11" borderId="4" xfId="0" applyNumberFormat="1" applyFont="1" applyFill="1" applyBorder="1"/>
    <xf numFmtId="0" fontId="10" fillId="0" borderId="0" xfId="0" applyFont="1" applyBorder="1"/>
    <xf numFmtId="0" fontId="11" fillId="0" borderId="0" xfId="0" applyFont="1" applyFill="1" applyBorder="1" applyAlignment="1">
      <alignment horizontal="center"/>
    </xf>
    <xf numFmtId="0" fontId="14" fillId="0" borderId="0" xfId="0" applyFont="1" applyBorder="1" applyAlignment="1">
      <alignment vertical="center" textRotation="90"/>
    </xf>
    <xf numFmtId="0" fontId="5" fillId="14" borderId="6" xfId="3" applyFill="1" applyBorder="1"/>
    <xf numFmtId="0" fontId="5" fillId="14" borderId="7" xfId="3" applyFill="1" applyBorder="1"/>
    <xf numFmtId="0" fontId="5" fillId="14" borderId="8" xfId="3" applyFill="1" applyBorder="1"/>
    <xf numFmtId="0" fontId="5" fillId="14" borderId="9" xfId="3" applyFill="1" applyBorder="1"/>
    <xf numFmtId="0" fontId="17" fillId="14" borderId="9" xfId="3" applyFont="1" applyFill="1" applyBorder="1"/>
    <xf numFmtId="0" fontId="5" fillId="14" borderId="0" xfId="3" applyFill="1" applyBorder="1"/>
    <xf numFmtId="0" fontId="5" fillId="14" borderId="10" xfId="3" applyFill="1" applyBorder="1"/>
    <xf numFmtId="0" fontId="5" fillId="14" borderId="11" xfId="3" applyFill="1" applyBorder="1"/>
    <xf numFmtId="0" fontId="5" fillId="14" borderId="9" xfId="3" applyFont="1" applyFill="1" applyBorder="1" applyAlignment="1">
      <alignment horizontal="center"/>
    </xf>
    <xf numFmtId="0" fontId="5" fillId="14" borderId="9" xfId="3" applyFont="1" applyFill="1" applyBorder="1"/>
    <xf numFmtId="164" fontId="5" fillId="14" borderId="9" xfId="3" applyNumberFormat="1" applyFill="1" applyBorder="1" applyAlignment="1">
      <alignment horizontal="center"/>
    </xf>
    <xf numFmtId="164" fontId="5" fillId="14" borderId="9" xfId="3" applyNumberFormat="1" applyFill="1" applyBorder="1"/>
    <xf numFmtId="3" fontId="5" fillId="14" borderId="9" xfId="3" applyNumberFormat="1" applyFill="1" applyBorder="1"/>
    <xf numFmtId="0" fontId="5" fillId="14" borderId="19" xfId="3" applyFill="1" applyBorder="1"/>
    <xf numFmtId="49" fontId="19" fillId="14" borderId="11" xfId="3" applyNumberFormat="1" applyFont="1" applyFill="1" applyBorder="1" applyAlignment="1">
      <alignment vertical="center"/>
    </xf>
    <xf numFmtId="0" fontId="5" fillId="14" borderId="20" xfId="3" applyFill="1" applyBorder="1"/>
    <xf numFmtId="3" fontId="5" fillId="14" borderId="9" xfId="3" applyNumberFormat="1" applyFont="1" applyFill="1" applyBorder="1"/>
    <xf numFmtId="9" fontId="5" fillId="14" borderId="9" xfId="3" applyNumberFormat="1" applyFill="1" applyBorder="1"/>
    <xf numFmtId="0" fontId="5" fillId="14" borderId="0" xfId="3" applyFont="1" applyFill="1" applyBorder="1"/>
    <xf numFmtId="49" fontId="5" fillId="14" borderId="9" xfId="3" applyNumberFormat="1" applyFill="1" applyBorder="1"/>
    <xf numFmtId="49" fontId="5" fillId="14" borderId="9" xfId="3" applyNumberFormat="1" applyFont="1" applyFill="1" applyBorder="1"/>
    <xf numFmtId="0" fontId="24" fillId="0" borderId="9" xfId="3" applyFont="1" applyFill="1" applyBorder="1"/>
    <xf numFmtId="0" fontId="0" fillId="14" borderId="9" xfId="0" applyFill="1" applyBorder="1"/>
    <xf numFmtId="0" fontId="0" fillId="14" borderId="0" xfId="0" applyFont="1" applyFill="1"/>
    <xf numFmtId="2" fontId="15" fillId="14" borderId="9" xfId="0" applyNumberFormat="1" applyFont="1" applyFill="1" applyBorder="1"/>
    <xf numFmtId="165" fontId="5" fillId="14" borderId="0" xfId="2" applyNumberFormat="1" applyFont="1" applyFill="1" applyBorder="1"/>
    <xf numFmtId="9" fontId="5" fillId="14" borderId="9" xfId="2" applyFont="1" applyFill="1" applyBorder="1"/>
    <xf numFmtId="165" fontId="5" fillId="14" borderId="9" xfId="2" applyNumberFormat="1" applyFont="1" applyFill="1" applyBorder="1"/>
    <xf numFmtId="164" fontId="2" fillId="14" borderId="9" xfId="0" applyNumberFormat="1" applyFont="1" applyFill="1" applyBorder="1"/>
    <xf numFmtId="165" fontId="26" fillId="14" borderId="0" xfId="2" applyNumberFormat="1" applyFont="1" applyFill="1"/>
    <xf numFmtId="0" fontId="24" fillId="14" borderId="0" xfId="3" applyFont="1" applyFill="1" applyBorder="1"/>
    <xf numFmtId="0" fontId="2" fillId="14" borderId="0" xfId="0" applyFont="1" applyFill="1"/>
    <xf numFmtId="0" fontId="5" fillId="0" borderId="9" xfId="3" applyFill="1" applyBorder="1"/>
    <xf numFmtId="0" fontId="5" fillId="14" borderId="23" xfId="3" applyFill="1" applyBorder="1"/>
    <xf numFmtId="0" fontId="5" fillId="0" borderId="24" xfId="3" applyFill="1" applyBorder="1"/>
    <xf numFmtId="0" fontId="5" fillId="14" borderId="25" xfId="3" applyFill="1" applyBorder="1"/>
    <xf numFmtId="0" fontId="17" fillId="14" borderId="0" xfId="3" applyFont="1" applyFill="1" applyBorder="1"/>
    <xf numFmtId="0" fontId="32" fillId="14" borderId="0" xfId="0" applyFont="1" applyFill="1" applyBorder="1" applyAlignment="1">
      <alignment horizontal="left" wrapText="1"/>
    </xf>
    <xf numFmtId="0" fontId="5" fillId="8" borderId="0" xfId="3" applyFill="1" applyBorder="1"/>
    <xf numFmtId="0" fontId="5" fillId="14" borderId="16" xfId="3" applyFill="1" applyBorder="1"/>
    <xf numFmtId="0" fontId="5" fillId="14" borderId="24" xfId="3" applyFill="1" applyBorder="1"/>
    <xf numFmtId="0" fontId="16" fillId="0" borderId="24" xfId="0" applyFont="1" applyFill="1" applyBorder="1" applyAlignment="1"/>
    <xf numFmtId="3" fontId="23" fillId="0" borderId="24" xfId="0" applyNumberFormat="1" applyFont="1" applyFill="1" applyBorder="1"/>
    <xf numFmtId="0" fontId="5" fillId="14" borderId="5" xfId="3" applyFill="1" applyBorder="1"/>
    <xf numFmtId="0" fontId="24" fillId="0" borderId="24" xfId="3" applyFont="1" applyFill="1" applyBorder="1"/>
    <xf numFmtId="0" fontId="86" fillId="14" borderId="11" xfId="3" applyFont="1" applyFill="1" applyBorder="1"/>
    <xf numFmtId="0" fontId="0" fillId="0" borderId="38" xfId="0" applyFill="1" applyBorder="1"/>
    <xf numFmtId="0" fontId="5" fillId="0" borderId="25" xfId="3" applyFill="1" applyBorder="1"/>
    <xf numFmtId="0" fontId="87" fillId="14" borderId="0" xfId="3" applyFont="1" applyFill="1" applyBorder="1" applyAlignment="1">
      <alignment horizontal="center"/>
    </xf>
    <xf numFmtId="0" fontId="87" fillId="14" borderId="40" xfId="3" applyFont="1" applyFill="1" applyBorder="1" applyAlignment="1">
      <alignment horizontal="center"/>
    </xf>
    <xf numFmtId="0" fontId="5" fillId="14" borderId="41" xfId="3" applyFill="1" applyBorder="1"/>
    <xf numFmtId="0" fontId="5" fillId="14" borderId="42" xfId="3" applyFill="1" applyBorder="1"/>
    <xf numFmtId="0" fontId="5" fillId="14" borderId="38" xfId="3" applyFill="1" applyBorder="1"/>
    <xf numFmtId="0" fontId="5" fillId="14" borderId="44" xfId="3" applyFill="1" applyBorder="1"/>
    <xf numFmtId="0" fontId="5" fillId="14" borderId="43" xfId="3" applyFill="1" applyBorder="1"/>
    <xf numFmtId="0" fontId="5" fillId="14" borderId="21" xfId="3" applyFill="1" applyBorder="1"/>
    <xf numFmtId="0" fontId="29" fillId="0" borderId="9" xfId="0" applyFont="1" applyFill="1" applyBorder="1"/>
    <xf numFmtId="0" fontId="28" fillId="0" borderId="9" xfId="0" applyFont="1" applyFill="1" applyBorder="1" applyAlignment="1"/>
    <xf numFmtId="0" fontId="27" fillId="0" borderId="9" xfId="0" applyFont="1" applyFill="1" applyBorder="1" applyAlignment="1">
      <alignment vertical="top"/>
    </xf>
    <xf numFmtId="0" fontId="0" fillId="0" borderId="22" xfId="0" applyFill="1" applyBorder="1"/>
    <xf numFmtId="0" fontId="0" fillId="0" borderId="46" xfId="0" applyFill="1" applyBorder="1"/>
    <xf numFmtId="0" fontId="0" fillId="0" borderId="37" xfId="0" applyFill="1" applyBorder="1"/>
    <xf numFmtId="0" fontId="0" fillId="14" borderId="0" xfId="0" applyFill="1"/>
    <xf numFmtId="0" fontId="21" fillId="14" borderId="0" xfId="0" applyFont="1" applyFill="1"/>
    <xf numFmtId="0" fontId="22" fillId="14" borderId="0" xfId="0" applyFont="1" applyFill="1"/>
    <xf numFmtId="0" fontId="0" fillId="0" borderId="9" xfId="0" applyFill="1" applyBorder="1"/>
    <xf numFmtId="0" fontId="0" fillId="14" borderId="0" xfId="0" applyFill="1" applyBorder="1"/>
    <xf numFmtId="0" fontId="32" fillId="14" borderId="0" xfId="0" applyFont="1" applyFill="1" applyBorder="1" applyAlignment="1"/>
    <xf numFmtId="164" fontId="2" fillId="14" borderId="0" xfId="0" applyNumberFormat="1" applyFont="1" applyFill="1" applyBorder="1"/>
    <xf numFmtId="0" fontId="92" fillId="14" borderId="0" xfId="0" applyFont="1" applyFill="1" applyBorder="1" applyAlignment="1">
      <alignment vertical="top"/>
    </xf>
    <xf numFmtId="0" fontId="0" fillId="14" borderId="0" xfId="0" applyFill="1" applyBorder="1" applyAlignment="1">
      <alignment horizontal="center"/>
    </xf>
    <xf numFmtId="0" fontId="4" fillId="14" borderId="0" xfId="0" applyFont="1" applyFill="1" applyBorder="1"/>
    <xf numFmtId="3" fontId="91" fillId="14" borderId="0" xfId="0" applyNumberFormat="1" applyFont="1" applyFill="1" applyBorder="1" applyAlignment="1"/>
    <xf numFmtId="3" fontId="23" fillId="0" borderId="9" xfId="0" applyNumberFormat="1" applyFont="1" applyFill="1" applyBorder="1"/>
    <xf numFmtId="3" fontId="25" fillId="0" borderId="9" xfId="0" applyNumberFormat="1" applyFont="1" applyFill="1" applyBorder="1" applyAlignment="1">
      <alignment wrapText="1"/>
    </xf>
    <xf numFmtId="3" fontId="4" fillId="0" borderId="9" xfId="0" applyNumberFormat="1" applyFont="1" applyFill="1" applyBorder="1"/>
    <xf numFmtId="0" fontId="24" fillId="14" borderId="9" xfId="3" applyFont="1" applyFill="1" applyBorder="1"/>
    <xf numFmtId="3" fontId="25" fillId="0" borderId="9" xfId="0" applyNumberFormat="1" applyFont="1" applyFill="1" applyBorder="1"/>
    <xf numFmtId="0" fontId="30" fillId="0" borderId="9" xfId="3" applyFont="1" applyFill="1" applyBorder="1"/>
    <xf numFmtId="0" fontId="5" fillId="0" borderId="5" xfId="3" applyFill="1" applyBorder="1"/>
    <xf numFmtId="0" fontId="5" fillId="0" borderId="44" xfId="3" applyFill="1" applyBorder="1"/>
    <xf numFmtId="0" fontId="5" fillId="0" borderId="43" xfId="3" applyFill="1" applyBorder="1"/>
    <xf numFmtId="0" fontId="5" fillId="0" borderId="23" xfId="3" applyFill="1" applyBorder="1"/>
    <xf numFmtId="0" fontId="0" fillId="0" borderId="23" xfId="0" applyFill="1" applyBorder="1" applyAlignment="1"/>
    <xf numFmtId="169" fontId="89" fillId="14" borderId="0" xfId="121" applyNumberFormat="1" applyFont="1" applyFill="1" applyBorder="1" applyAlignment="1">
      <alignment horizontal="center"/>
    </xf>
    <xf numFmtId="169" fontId="90" fillId="14" borderId="0" xfId="121" applyNumberFormat="1" applyFont="1" applyFill="1" applyBorder="1" applyAlignment="1">
      <alignment horizontal="center"/>
    </xf>
    <xf numFmtId="0" fontId="20" fillId="14" borderId="13" xfId="0" applyFont="1" applyFill="1" applyBorder="1" applyAlignment="1">
      <alignment vertical="center"/>
    </xf>
    <xf numFmtId="1" fontId="2" fillId="14" borderId="9" xfId="0" applyNumberFormat="1" applyFont="1" applyFill="1" applyBorder="1"/>
    <xf numFmtId="1" fontId="2" fillId="14" borderId="0" xfId="0" applyNumberFormat="1" applyFont="1" applyFill="1"/>
    <xf numFmtId="0" fontId="5" fillId="0" borderId="0" xfId="3" applyFill="1" applyBorder="1"/>
    <xf numFmtId="0" fontId="0" fillId="0" borderId="0" xfId="0" applyFill="1"/>
    <xf numFmtId="0" fontId="0" fillId="0" borderId="0" xfId="0" applyFill="1" applyBorder="1"/>
    <xf numFmtId="0" fontId="24" fillId="0" borderId="38" xfId="3" applyFont="1" applyFill="1" applyBorder="1"/>
    <xf numFmtId="0" fontId="0" fillId="14" borderId="38" xfId="0" applyFill="1" applyBorder="1"/>
    <xf numFmtId="0" fontId="94" fillId="14" borderId="0" xfId="3" applyFont="1" applyFill="1" applyBorder="1"/>
    <xf numFmtId="0" fontId="94" fillId="0" borderId="9" xfId="3" applyFont="1" applyFill="1" applyBorder="1"/>
    <xf numFmtId="0" fontId="95" fillId="0" borderId="9" xfId="3" applyFont="1" applyFill="1" applyBorder="1"/>
    <xf numFmtId="0" fontId="94" fillId="14" borderId="9" xfId="3" applyFont="1" applyFill="1" applyBorder="1"/>
    <xf numFmtId="165" fontId="94" fillId="14" borderId="0" xfId="3" applyNumberFormat="1" applyFont="1" applyFill="1" applyBorder="1"/>
    <xf numFmtId="0" fontId="94" fillId="14" borderId="25" xfId="3" applyFont="1" applyFill="1" applyBorder="1"/>
    <xf numFmtId="9" fontId="94" fillId="14" borderId="0" xfId="3" applyNumberFormat="1" applyFont="1" applyFill="1" applyBorder="1"/>
    <xf numFmtId="0" fontId="96" fillId="14" borderId="0" xfId="3" applyFont="1" applyFill="1" applyBorder="1"/>
    <xf numFmtId="0" fontId="0" fillId="0" borderId="0" xfId="0"/>
    <xf numFmtId="9" fontId="24" fillId="0" borderId="9" xfId="3" applyNumberFormat="1" applyFont="1" applyFill="1" applyBorder="1"/>
    <xf numFmtId="0" fontId="30" fillId="0" borderId="44" xfId="3" applyFont="1" applyFill="1" applyBorder="1" applyAlignment="1">
      <alignment horizontal="right"/>
    </xf>
    <xf numFmtId="0" fontId="16" fillId="0" borderId="9" xfId="0" applyFont="1" applyFill="1" applyBorder="1" applyAlignment="1">
      <alignment wrapText="1"/>
    </xf>
    <xf numFmtId="3" fontId="25" fillId="0" borderId="44" xfId="0" applyNumberFormat="1" applyFont="1" applyFill="1" applyBorder="1"/>
    <xf numFmtId="0" fontId="85" fillId="0" borderId="9" xfId="0" applyFont="1" applyFill="1" applyBorder="1" applyAlignment="1">
      <alignment wrapText="1"/>
    </xf>
    <xf numFmtId="3" fontId="4" fillId="0" borderId="44" xfId="0" applyNumberFormat="1" applyFont="1" applyFill="1" applyBorder="1"/>
    <xf numFmtId="0" fontId="4" fillId="0" borderId="9" xfId="0" applyFont="1" applyFill="1" applyBorder="1" applyAlignment="1">
      <alignment wrapText="1"/>
    </xf>
    <xf numFmtId="3" fontId="25" fillId="0" borderId="44" xfId="0" applyNumberFormat="1" applyFont="1" applyFill="1" applyBorder="1" applyAlignment="1">
      <alignment wrapText="1"/>
    </xf>
    <xf numFmtId="3" fontId="23" fillId="0" borderId="44" xfId="0" applyNumberFormat="1" applyFont="1" applyFill="1" applyBorder="1"/>
    <xf numFmtId="0" fontId="31" fillId="14" borderId="23" xfId="0" applyFont="1" applyFill="1" applyBorder="1" applyAlignment="1">
      <alignment wrapText="1"/>
    </xf>
    <xf numFmtId="0" fontId="32" fillId="14" borderId="23" xfId="0" applyFont="1" applyFill="1" applyBorder="1" applyAlignment="1">
      <alignment horizontal="left" wrapText="1"/>
    </xf>
    <xf numFmtId="0" fontId="5" fillId="43" borderId="44" xfId="3" applyFill="1" applyBorder="1"/>
    <xf numFmtId="0" fontId="5" fillId="43" borderId="0" xfId="3" applyFill="1" applyBorder="1"/>
    <xf numFmtId="0" fontId="0" fillId="43" borderId="9" xfId="0" applyFill="1" applyBorder="1"/>
    <xf numFmtId="0" fontId="0" fillId="43" borderId="9" xfId="0" applyFill="1" applyBorder="1" applyAlignment="1"/>
    <xf numFmtId="0" fontId="5" fillId="43" borderId="9" xfId="3" applyFill="1" applyBorder="1"/>
    <xf numFmtId="0" fontId="0" fillId="43" borderId="38" xfId="0" applyFill="1" applyBorder="1"/>
    <xf numFmtId="0" fontId="28" fillId="43" borderId="9" xfId="0" applyFont="1" applyFill="1" applyBorder="1" applyAlignment="1"/>
    <xf numFmtId="0" fontId="29" fillId="43" borderId="38" xfId="0" applyFont="1" applyFill="1" applyBorder="1"/>
    <xf numFmtId="0" fontId="29" fillId="43" borderId="9" xfId="0" applyFont="1" applyFill="1" applyBorder="1"/>
    <xf numFmtId="0" fontId="5" fillId="43" borderId="38" xfId="3" applyFill="1" applyBorder="1"/>
    <xf numFmtId="0" fontId="30" fillId="43" borderId="9" xfId="3" applyFont="1" applyFill="1" applyBorder="1"/>
    <xf numFmtId="3" fontId="25" fillId="43" borderId="9" xfId="0" applyNumberFormat="1" applyFont="1" applyFill="1" applyBorder="1"/>
    <xf numFmtId="0" fontId="24" fillId="43" borderId="9" xfId="3" applyFont="1" applyFill="1" applyBorder="1"/>
    <xf numFmtId="3" fontId="4" fillId="43" borderId="9" xfId="0" applyNumberFormat="1" applyFont="1" applyFill="1" applyBorder="1"/>
    <xf numFmtId="3" fontId="25" fillId="43" borderId="9" xfId="0" applyNumberFormat="1" applyFont="1" applyFill="1" applyBorder="1" applyAlignment="1">
      <alignment wrapText="1"/>
    </xf>
    <xf numFmtId="0" fontId="17" fillId="43" borderId="38" xfId="3" applyFont="1" applyFill="1" applyBorder="1"/>
    <xf numFmtId="0" fontId="31" fillId="43" borderId="9" xfId="0" applyFont="1" applyFill="1" applyBorder="1" applyAlignment="1">
      <alignment wrapText="1"/>
    </xf>
    <xf numFmtId="0" fontId="32" fillId="43" borderId="9" xfId="0" applyFont="1" applyFill="1" applyBorder="1" applyAlignment="1">
      <alignment horizontal="left" wrapText="1"/>
    </xf>
    <xf numFmtId="0" fontId="5" fillId="43" borderId="46" xfId="3" applyFill="1" applyBorder="1"/>
    <xf numFmtId="0" fontId="24" fillId="43" borderId="0" xfId="3" applyFont="1" applyFill="1" applyBorder="1"/>
    <xf numFmtId="0" fontId="23" fillId="0" borderId="9" xfId="0" applyFont="1" applyFill="1" applyBorder="1" applyAlignment="1"/>
    <xf numFmtId="0" fontId="0" fillId="0" borderId="9" xfId="0" applyBorder="1"/>
    <xf numFmtId="0" fontId="0" fillId="43" borderId="0" xfId="0" applyFill="1"/>
    <xf numFmtId="0" fontId="5" fillId="14" borderId="22" xfId="3" applyFill="1" applyBorder="1"/>
    <xf numFmtId="0" fontId="94" fillId="14" borderId="38" xfId="3" applyFont="1" applyFill="1" applyBorder="1"/>
    <xf numFmtId="0" fontId="94" fillId="14" borderId="41" xfId="3" applyFont="1" applyFill="1" applyBorder="1"/>
    <xf numFmtId="164" fontId="0" fillId="0" borderId="0" xfId="0" applyNumberFormat="1"/>
    <xf numFmtId="0" fontId="20" fillId="14" borderId="0" xfId="0" applyFont="1" applyFill="1" applyAlignment="1">
      <alignment vertical="center"/>
    </xf>
    <xf numFmtId="9" fontId="24" fillId="0" borderId="43" xfId="3" applyNumberFormat="1" applyFont="1" applyFill="1" applyBorder="1"/>
    <xf numFmtId="2" fontId="15" fillId="14" borderId="23" xfId="0" applyNumberFormat="1" applyFont="1" applyFill="1" applyBorder="1"/>
    <xf numFmtId="0" fontId="86" fillId="14" borderId="7" xfId="3" applyFont="1" applyFill="1" applyBorder="1"/>
    <xf numFmtId="0" fontId="0" fillId="0" borderId="9" xfId="0" applyFont="1" applyFill="1" applyBorder="1" applyAlignment="1"/>
    <xf numFmtId="0" fontId="0" fillId="0" borderId="25" xfId="0" applyFont="1" applyFill="1" applyBorder="1" applyAlignment="1"/>
    <xf numFmtId="0" fontId="5" fillId="14" borderId="49" xfId="3" applyFill="1" applyBorder="1"/>
    <xf numFmtId="0" fontId="5" fillId="0" borderId="6" xfId="3" applyFill="1" applyBorder="1"/>
    <xf numFmtId="0" fontId="0" fillId="0" borderId="23" xfId="0" applyFont="1" applyFill="1" applyBorder="1" applyAlignment="1"/>
    <xf numFmtId="0" fontId="31" fillId="14" borderId="24" xfId="0" applyFont="1" applyFill="1" applyBorder="1" applyAlignment="1">
      <alignment wrapText="1"/>
    </xf>
    <xf numFmtId="0" fontId="32" fillId="14" borderId="24" xfId="0" applyFont="1" applyFill="1" applyBorder="1" applyAlignment="1">
      <alignment horizontal="left" wrapText="1"/>
    </xf>
    <xf numFmtId="0" fontId="88" fillId="53" borderId="0" xfId="3" applyFont="1" applyFill="1" applyBorder="1" applyAlignment="1">
      <alignment horizontal="left" indent="7"/>
    </xf>
    <xf numFmtId="0" fontId="88" fillId="53" borderId="0" xfId="3" applyFont="1" applyFill="1" applyBorder="1" applyAlignment="1">
      <alignment horizontal="left"/>
    </xf>
    <xf numFmtId="0" fontId="87" fillId="53" borderId="0" xfId="3" applyFont="1" applyFill="1" applyBorder="1" applyAlignment="1">
      <alignment horizontal="center"/>
    </xf>
    <xf numFmtId="0" fontId="87" fillId="53" borderId="40" xfId="3" applyFont="1" applyFill="1" applyBorder="1" applyAlignment="1">
      <alignment horizontal="center"/>
    </xf>
    <xf numFmtId="0" fontId="5" fillId="53" borderId="6" xfId="3" applyFill="1" applyBorder="1"/>
    <xf numFmtId="0" fontId="100" fillId="14" borderId="7" xfId="3" applyFont="1" applyFill="1" applyBorder="1"/>
    <xf numFmtId="0" fontId="0" fillId="47" borderId="52" xfId="0" applyFill="1" applyBorder="1"/>
    <xf numFmtId="0" fontId="5" fillId="47" borderId="52" xfId="3" applyFill="1" applyBorder="1"/>
    <xf numFmtId="164" fontId="30" fillId="0" borderId="52" xfId="0" applyNumberFormat="1" applyFont="1" applyFill="1" applyBorder="1" applyAlignment="1">
      <alignment horizontal="right"/>
    </xf>
    <xf numFmtId="164" fontId="9" fillId="0" borderId="52" xfId="0" applyNumberFormat="1" applyFont="1" applyFill="1" applyBorder="1" applyAlignment="1">
      <alignment horizontal="right"/>
    </xf>
    <xf numFmtId="164" fontId="5" fillId="0" borderId="52" xfId="3" applyNumberFormat="1" applyFont="1" applyFill="1" applyBorder="1" applyAlignment="1">
      <alignment horizontal="right"/>
    </xf>
    <xf numFmtId="164" fontId="98" fillId="0" borderId="52" xfId="0" applyNumberFormat="1" applyFont="1" applyFill="1" applyBorder="1" applyAlignment="1">
      <alignment horizontal="right"/>
    </xf>
    <xf numFmtId="164" fontId="93" fillId="0" borderId="52" xfId="0" applyNumberFormat="1" applyFont="1" applyFill="1" applyBorder="1" applyAlignment="1">
      <alignment horizontal="right"/>
    </xf>
    <xf numFmtId="0" fontId="8" fillId="54" borderId="52" xfId="0" applyFont="1" applyFill="1" applyBorder="1" applyAlignment="1"/>
    <xf numFmtId="0" fontId="90" fillId="54" borderId="52" xfId="0" applyFont="1" applyFill="1" applyBorder="1" applyAlignment="1"/>
    <xf numFmtId="0" fontId="6" fillId="47" borderId="56" xfId="1" applyFont="1" applyFill="1" applyBorder="1" applyAlignment="1">
      <alignment horizontal="center"/>
    </xf>
    <xf numFmtId="0" fontId="6" fillId="47" borderId="57" xfId="1" applyFont="1" applyFill="1" applyBorder="1" applyAlignment="1">
      <alignment horizontal="center"/>
    </xf>
    <xf numFmtId="0" fontId="6" fillId="47" borderId="58" xfId="1" applyFont="1" applyFill="1" applyBorder="1" applyAlignment="1">
      <alignment horizontal="center"/>
    </xf>
    <xf numFmtId="0" fontId="6" fillId="47" borderId="59" xfId="1" applyFont="1" applyFill="1" applyBorder="1" applyAlignment="1">
      <alignment horizontal="center"/>
    </xf>
    <xf numFmtId="0" fontId="90" fillId="49" borderId="52" xfId="0" applyFont="1" applyFill="1" applyBorder="1"/>
    <xf numFmtId="0" fontId="0" fillId="49" borderId="52" xfId="0" applyFill="1" applyBorder="1"/>
    <xf numFmtId="0" fontId="5" fillId="49" borderId="52" xfId="3" applyFill="1" applyBorder="1"/>
    <xf numFmtId="0" fontId="8" fillId="9" borderId="52" xfId="0" applyFont="1" applyFill="1" applyBorder="1" applyAlignment="1"/>
    <xf numFmtId="0" fontId="90" fillId="9" borderId="52" xfId="0" applyFont="1" applyFill="1" applyBorder="1" applyAlignment="1"/>
    <xf numFmtId="0" fontId="8" fillId="9" borderId="56" xfId="1" applyFont="1" applyFill="1" applyBorder="1" applyAlignment="1">
      <alignment horizontal="center"/>
    </xf>
    <xf numFmtId="0" fontId="8" fillId="9" borderId="57" xfId="1" applyFont="1" applyFill="1" applyBorder="1" applyAlignment="1">
      <alignment horizontal="center"/>
    </xf>
    <xf numFmtId="0" fontId="8" fillId="9" borderId="58" xfId="1" applyFont="1" applyFill="1" applyBorder="1" applyAlignment="1">
      <alignment horizontal="center"/>
    </xf>
    <xf numFmtId="0" fontId="8" fillId="9" borderId="59" xfId="1" applyFont="1" applyFill="1" applyBorder="1" applyAlignment="1">
      <alignment horizontal="center"/>
    </xf>
    <xf numFmtId="9" fontId="24" fillId="0" borderId="38" xfId="3" applyNumberFormat="1" applyFont="1" applyFill="1" applyBorder="1"/>
    <xf numFmtId="0" fontId="90" fillId="48" borderId="52" xfId="0" applyFont="1" applyFill="1" applyBorder="1"/>
    <xf numFmtId="0" fontId="0" fillId="48" borderId="52" xfId="0" applyFill="1" applyBorder="1"/>
    <xf numFmtId="0" fontId="5" fillId="48" borderId="52" xfId="3" applyFill="1" applyBorder="1"/>
    <xf numFmtId="0" fontId="7" fillId="4" borderId="52" xfId="0" applyFont="1" applyFill="1" applyBorder="1" applyAlignment="1"/>
    <xf numFmtId="0" fontId="0" fillId="50" borderId="52" xfId="0" applyFont="1" applyFill="1" applyBorder="1" applyAlignment="1"/>
    <xf numFmtId="0" fontId="0" fillId="47" borderId="52" xfId="0" applyFont="1" applyFill="1" applyBorder="1" applyAlignment="1"/>
    <xf numFmtId="0" fontId="0" fillId="41" borderId="52" xfId="0" applyFont="1" applyFill="1" applyBorder="1" applyAlignment="1"/>
    <xf numFmtId="0" fontId="6" fillId="55" borderId="56" xfId="1" applyFont="1" applyFill="1" applyBorder="1" applyAlignment="1">
      <alignment horizontal="center"/>
    </xf>
    <xf numFmtId="0" fontId="6" fillId="55" borderId="57" xfId="1" applyFont="1" applyFill="1" applyBorder="1" applyAlignment="1">
      <alignment horizontal="center"/>
    </xf>
    <xf numFmtId="0" fontId="6" fillId="55" borderId="58" xfId="1" applyFont="1" applyFill="1" applyBorder="1" applyAlignment="1">
      <alignment horizontal="center"/>
    </xf>
    <xf numFmtId="0" fontId="6" fillId="55" borderId="59" xfId="1" applyFont="1" applyFill="1" applyBorder="1" applyAlignment="1">
      <alignment horizontal="center"/>
    </xf>
    <xf numFmtId="0" fontId="0" fillId="34" borderId="52" xfId="0" applyFont="1" applyFill="1" applyBorder="1" applyAlignment="1"/>
    <xf numFmtId="0" fontId="90" fillId="55" borderId="52" xfId="0" applyFont="1" applyFill="1" applyBorder="1"/>
    <xf numFmtId="0" fontId="0" fillId="55" borderId="52" xfId="0" applyFill="1" applyBorder="1"/>
    <xf numFmtId="0" fontId="5" fillId="55" borderId="52" xfId="3" applyFill="1" applyBorder="1"/>
    <xf numFmtId="0" fontId="8" fillId="3" borderId="52" xfId="0" applyFont="1" applyFill="1" applyBorder="1" applyAlignment="1"/>
    <xf numFmtId="0" fontId="90" fillId="3" borderId="52" xfId="0" applyFont="1" applyFill="1" applyBorder="1" applyAlignment="1"/>
    <xf numFmtId="0" fontId="8" fillId="7" borderId="52" xfId="1" applyFont="1" applyFill="1" applyBorder="1" applyAlignment="1">
      <alignment horizontal="left" indent="1"/>
    </xf>
    <xf numFmtId="0" fontId="8" fillId="7" borderId="64" xfId="1" applyFont="1" applyFill="1" applyBorder="1" applyAlignment="1">
      <alignment horizontal="left" indent="1"/>
    </xf>
    <xf numFmtId="0" fontId="8" fillId="7" borderId="63" xfId="1" applyFont="1" applyFill="1" applyBorder="1" applyAlignment="1">
      <alignment horizontal="left" indent="1"/>
    </xf>
    <xf numFmtId="0" fontId="0" fillId="51" borderId="52" xfId="0" applyFont="1" applyFill="1" applyBorder="1" applyAlignment="1"/>
    <xf numFmtId="0" fontId="90" fillId="47" borderId="52" xfId="0" applyFont="1" applyFill="1" applyBorder="1" applyAlignment="1"/>
    <xf numFmtId="0" fontId="90" fillId="50" borderId="52" xfId="0" applyFont="1" applyFill="1" applyBorder="1" applyAlignment="1"/>
    <xf numFmtId="0" fontId="90" fillId="34" borderId="52" xfId="0" applyFont="1" applyFill="1" applyBorder="1" applyAlignment="1"/>
    <xf numFmtId="0" fontId="90" fillId="41" borderId="52" xfId="0" applyFont="1" applyFill="1" applyBorder="1" applyAlignment="1"/>
    <xf numFmtId="0" fontId="90" fillId="51" borderId="52" xfId="0" applyFont="1" applyFill="1" applyBorder="1" applyAlignment="1"/>
    <xf numFmtId="0" fontId="2" fillId="0" borderId="0" xfId="0" applyFont="1" applyFill="1"/>
    <xf numFmtId="0" fontId="103" fillId="0" borderId="0" xfId="0" applyFont="1" applyFill="1"/>
    <xf numFmtId="0" fontId="104" fillId="0" borderId="0" xfId="0" applyFont="1" applyBorder="1" applyAlignment="1">
      <alignment horizontal="center" wrapText="1"/>
    </xf>
    <xf numFmtId="0" fontId="104" fillId="0" borderId="0" xfId="0" applyFont="1" applyAlignment="1">
      <alignment horizontal="center" wrapText="1"/>
    </xf>
    <xf numFmtId="0" fontId="105" fillId="0" borderId="0" xfId="0" applyFont="1" applyAlignment="1">
      <alignment vertical="center"/>
    </xf>
    <xf numFmtId="0" fontId="106" fillId="0" borderId="0" xfId="0" applyFont="1" applyFill="1" applyBorder="1" applyAlignment="1">
      <alignment vertical="top"/>
    </xf>
    <xf numFmtId="1" fontId="16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/>
    <xf numFmtId="169" fontId="0" fillId="0" borderId="0" xfId="121" applyNumberFormat="1" applyFont="1" applyFill="1" applyBorder="1" applyAlignment="1">
      <alignment horizontal="center"/>
    </xf>
    <xf numFmtId="170" fontId="0" fillId="0" borderId="0" xfId="121" applyNumberFormat="1" applyFont="1" applyFill="1" applyBorder="1" applyAlignment="1">
      <alignment horizontal="center"/>
    </xf>
    <xf numFmtId="1" fontId="0" fillId="0" borderId="0" xfId="0" applyNumberFormat="1" applyFill="1" applyBorder="1"/>
    <xf numFmtId="0" fontId="31" fillId="0" borderId="0" xfId="0" applyFont="1" applyFill="1" applyBorder="1" applyAlignment="1">
      <alignment wrapText="1"/>
    </xf>
    <xf numFmtId="165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164" fontId="0" fillId="0" borderId="0" xfId="0" applyNumberFormat="1" applyBorder="1"/>
    <xf numFmtId="0" fontId="0" fillId="0" borderId="0" xfId="0" applyAlignment="1">
      <alignment horizontal="center"/>
    </xf>
    <xf numFmtId="0" fontId="0" fillId="0" borderId="38" xfId="0" applyBorder="1"/>
    <xf numFmtId="0" fontId="2" fillId="0" borderId="9" xfId="0" applyFont="1" applyFill="1" applyBorder="1"/>
    <xf numFmtId="1" fontId="0" fillId="0" borderId="0" xfId="0" applyNumberFormat="1" applyBorder="1"/>
    <xf numFmtId="0" fontId="31" fillId="0" borderId="38" xfId="0" applyFont="1" applyFill="1" applyBorder="1" applyAlignment="1">
      <alignment wrapText="1"/>
    </xf>
    <xf numFmtId="0" fontId="31" fillId="0" borderId="9" xfId="0" applyFont="1" applyFill="1" applyBorder="1" applyAlignment="1">
      <alignment wrapText="1"/>
    </xf>
    <xf numFmtId="0" fontId="12" fillId="0" borderId="9" xfId="0" applyFont="1" applyFill="1" applyBorder="1" applyAlignment="1">
      <alignment wrapText="1"/>
    </xf>
    <xf numFmtId="0" fontId="31" fillId="56" borderId="9" xfId="0" applyFont="1" applyFill="1" applyBorder="1" applyAlignment="1">
      <alignment wrapText="1"/>
    </xf>
    <xf numFmtId="0" fontId="108" fillId="0" borderId="9" xfId="0" applyFont="1" applyFill="1" applyBorder="1" applyAlignment="1">
      <alignment wrapText="1"/>
    </xf>
    <xf numFmtId="0" fontId="109" fillId="0" borderId="9" xfId="0" applyFont="1" applyFill="1" applyBorder="1" applyAlignment="1">
      <alignment wrapText="1"/>
    </xf>
    <xf numFmtId="0" fontId="0" fillId="43" borderId="0" xfId="0" applyFill="1" applyBorder="1"/>
    <xf numFmtId="0" fontId="110" fillId="0" borderId="9" xfId="0" applyFont="1" applyFill="1" applyBorder="1" applyAlignment="1"/>
    <xf numFmtId="0" fontId="0" fillId="41" borderId="0" xfId="0" applyFill="1"/>
    <xf numFmtId="0" fontId="0" fillId="41" borderId="0" xfId="0" applyFill="1" applyBorder="1"/>
    <xf numFmtId="0" fontId="0" fillId="32" borderId="0" xfId="0" applyFill="1" applyBorder="1"/>
    <xf numFmtId="0" fontId="0" fillId="38" borderId="9" xfId="0" applyFill="1" applyBorder="1"/>
    <xf numFmtId="0" fontId="31" fillId="38" borderId="9" xfId="0" applyFont="1" applyFill="1" applyBorder="1" applyAlignment="1">
      <alignment wrapText="1"/>
    </xf>
    <xf numFmtId="0" fontId="2" fillId="38" borderId="9" xfId="0" applyFont="1" applyFill="1" applyBorder="1"/>
    <xf numFmtId="0" fontId="0" fillId="52" borderId="9" xfId="0" applyFill="1" applyBorder="1"/>
    <xf numFmtId="0" fontId="31" fillId="52" borderId="9" xfId="0" applyFont="1" applyFill="1" applyBorder="1" applyAlignment="1">
      <alignment wrapText="1"/>
    </xf>
    <xf numFmtId="0" fontId="0" fillId="52" borderId="0" xfId="0" applyFill="1" applyBorder="1"/>
    <xf numFmtId="0" fontId="0" fillId="52" borderId="38" xfId="0" applyFill="1" applyBorder="1"/>
    <xf numFmtId="0" fontId="31" fillId="52" borderId="38" xfId="0" applyFont="1" applyFill="1" applyBorder="1" applyAlignment="1">
      <alignment wrapText="1"/>
    </xf>
    <xf numFmtId="0" fontId="105" fillId="0" borderId="0" xfId="0" applyFont="1" applyFill="1" applyAlignment="1">
      <alignment vertical="center"/>
    </xf>
    <xf numFmtId="0" fontId="111" fillId="0" borderId="0" xfId="0" applyFont="1" applyFill="1" applyBorder="1" applyAlignment="1">
      <alignment vertical="top"/>
    </xf>
    <xf numFmtId="0" fontId="108" fillId="38" borderId="9" xfId="0" applyFont="1" applyFill="1" applyBorder="1" applyAlignment="1">
      <alignment wrapText="1"/>
    </xf>
    <xf numFmtId="0" fontId="101" fillId="38" borderId="40" xfId="0" applyFont="1" applyFill="1" applyBorder="1"/>
    <xf numFmtId="0" fontId="87" fillId="37" borderId="0" xfId="3" applyFont="1" applyFill="1" applyBorder="1" applyAlignment="1">
      <alignment horizontal="center"/>
    </xf>
    <xf numFmtId="0" fontId="5" fillId="11" borderId="0" xfId="3" applyFill="1" applyBorder="1"/>
    <xf numFmtId="3" fontId="0" fillId="0" borderId="0" xfId="0" applyNumberFormat="1"/>
    <xf numFmtId="0" fontId="2" fillId="0" borderId="0" xfId="0" applyFont="1"/>
    <xf numFmtId="0" fontId="2" fillId="0" borderId="68" xfId="0" applyFont="1" applyBorder="1"/>
    <xf numFmtId="0" fontId="11" fillId="0" borderId="69" xfId="0" applyFont="1" applyFill="1" applyBorder="1" applyAlignment="1">
      <alignment horizontal="center"/>
    </xf>
    <xf numFmtId="0" fontId="9" fillId="0" borderId="70" xfId="0" applyFont="1" applyBorder="1"/>
    <xf numFmtId="3" fontId="10" fillId="11" borderId="71" xfId="0" applyNumberFormat="1" applyFont="1" applyFill="1" applyBorder="1"/>
    <xf numFmtId="3" fontId="13" fillId="10" borderId="72" xfId="0" applyNumberFormat="1" applyFont="1" applyFill="1" applyBorder="1"/>
    <xf numFmtId="3" fontId="13" fillId="8" borderId="72" xfId="0" applyNumberFormat="1" applyFont="1" applyFill="1" applyBorder="1"/>
    <xf numFmtId="0" fontId="9" fillId="0" borderId="73" xfId="0" applyFont="1" applyBorder="1"/>
    <xf numFmtId="0" fontId="5" fillId="14" borderId="75" xfId="3" applyFill="1" applyBorder="1"/>
    <xf numFmtId="3" fontId="13" fillId="10" borderId="76" xfId="0" applyNumberFormat="1" applyFont="1" applyFill="1" applyBorder="1"/>
    <xf numFmtId="3" fontId="13" fillId="10" borderId="77" xfId="0" applyNumberFormat="1" applyFont="1" applyFill="1" applyBorder="1"/>
    <xf numFmtId="3" fontId="13" fillId="10" borderId="78" xfId="0" applyNumberFormat="1" applyFont="1" applyFill="1" applyBorder="1"/>
    <xf numFmtId="0" fontId="2" fillId="9" borderId="74" xfId="0" applyFont="1" applyFill="1" applyBorder="1"/>
    <xf numFmtId="0" fontId="10" fillId="9" borderId="75" xfId="0" applyFont="1" applyFill="1" applyBorder="1"/>
    <xf numFmtId="0" fontId="5" fillId="9" borderId="75" xfId="3" applyFill="1" applyBorder="1"/>
    <xf numFmtId="0" fontId="11" fillId="9" borderId="79" xfId="0" applyFont="1" applyFill="1" applyBorder="1" applyAlignment="1">
      <alignment horizontal="center"/>
    </xf>
    <xf numFmtId="0" fontId="11" fillId="9" borderId="80" xfId="0" applyFont="1" applyFill="1" applyBorder="1" applyAlignment="1">
      <alignment horizontal="center"/>
    </xf>
    <xf numFmtId="0" fontId="11" fillId="11" borderId="81" xfId="0" applyFont="1" applyFill="1" applyBorder="1"/>
    <xf numFmtId="0" fontId="0" fillId="0" borderId="66" xfId="0" applyBorder="1"/>
    <xf numFmtId="0" fontId="12" fillId="0" borderId="70" xfId="0" applyFont="1" applyBorder="1"/>
    <xf numFmtId="0" fontId="12" fillId="8" borderId="70" xfId="0" applyFont="1" applyFill="1" applyBorder="1"/>
    <xf numFmtId="0" fontId="12" fillId="0" borderId="82" xfId="0" applyFont="1" applyBorder="1"/>
    <xf numFmtId="0" fontId="0" fillId="55" borderId="74" xfId="0" applyFont="1" applyFill="1" applyBorder="1"/>
    <xf numFmtId="0" fontId="113" fillId="55" borderId="75" xfId="0" applyFont="1" applyFill="1" applyBorder="1"/>
    <xf numFmtId="0" fontId="17" fillId="55" borderId="75" xfId="3" applyFont="1" applyFill="1" applyBorder="1"/>
    <xf numFmtId="0" fontId="114" fillId="55" borderId="79" xfId="0" applyFont="1" applyFill="1" applyBorder="1" applyAlignment="1">
      <alignment horizontal="center"/>
    </xf>
    <xf numFmtId="0" fontId="114" fillId="55" borderId="80" xfId="0" applyFont="1" applyFill="1" applyBorder="1" applyAlignment="1">
      <alignment horizontal="center"/>
    </xf>
    <xf numFmtId="0" fontId="0" fillId="0" borderId="0" xfId="0" applyAlignment="1">
      <alignment vertical="center"/>
    </xf>
    <xf numFmtId="3" fontId="13" fillId="10" borderId="1" xfId="0" applyNumberFormat="1" applyFont="1" applyFill="1" applyBorder="1" applyAlignment="1">
      <alignment horizontal="right"/>
    </xf>
    <xf numFmtId="0" fontId="109" fillId="0" borderId="0" xfId="0" applyFont="1" applyFill="1" applyBorder="1" applyAlignment="1">
      <alignment wrapText="1"/>
    </xf>
    <xf numFmtId="0" fontId="110" fillId="0" borderId="0" xfId="0" applyFont="1" applyFill="1" applyBorder="1" applyAlignment="1"/>
    <xf numFmtId="0" fontId="0" fillId="37" borderId="0" xfId="0" applyFill="1"/>
    <xf numFmtId="0" fontId="116" fillId="0" borderId="0" xfId="0" applyFont="1" applyFill="1" applyBorder="1" applyAlignment="1">
      <alignment vertical="top"/>
    </xf>
    <xf numFmtId="0" fontId="103" fillId="0" borderId="9" xfId="0" applyFont="1" applyFill="1" applyBorder="1"/>
    <xf numFmtId="0" fontId="0" fillId="14" borderId="0" xfId="0" applyFill="1" applyBorder="1" applyProtection="1">
      <protection locked="0"/>
    </xf>
    <xf numFmtId="0" fontId="0" fillId="43" borderId="0" xfId="0" applyFill="1" applyProtection="1">
      <protection locked="0"/>
    </xf>
    <xf numFmtId="0" fontId="0" fillId="14" borderId="0" xfId="0" applyFill="1" applyProtection="1">
      <protection locked="0"/>
    </xf>
    <xf numFmtId="0" fontId="97" fillId="0" borderId="9" xfId="0" applyFont="1" applyBorder="1"/>
    <xf numFmtId="0" fontId="120" fillId="0" borderId="9" xfId="0" applyFont="1" applyBorder="1"/>
    <xf numFmtId="0" fontId="121" fillId="0" borderId="9" xfId="0" applyFont="1" applyBorder="1"/>
    <xf numFmtId="0" fontId="102" fillId="0" borderId="9" xfId="0" applyFont="1" applyBorder="1"/>
    <xf numFmtId="0" fontId="101" fillId="37" borderId="0" xfId="0" applyFont="1" applyFill="1" applyBorder="1"/>
    <xf numFmtId="0" fontId="0" fillId="37" borderId="0" xfId="0" applyFill="1" applyProtection="1">
      <protection locked="0"/>
    </xf>
    <xf numFmtId="0" fontId="101" fillId="37" borderId="40" xfId="0" applyFont="1" applyFill="1" applyBorder="1"/>
    <xf numFmtId="0" fontId="102" fillId="37" borderId="0" xfId="0" applyFont="1" applyFill="1" applyProtection="1">
      <protection locked="0"/>
    </xf>
    <xf numFmtId="0" fontId="29" fillId="37" borderId="0" xfId="0" applyFont="1" applyFill="1" applyProtection="1">
      <protection locked="0"/>
    </xf>
    <xf numFmtId="0" fontId="102" fillId="37" borderId="0" xfId="0" applyFont="1" applyFill="1"/>
    <xf numFmtId="0" fontId="102" fillId="37" borderId="24" xfId="0" applyFont="1" applyFill="1" applyBorder="1" applyAlignment="1">
      <alignment horizontal="center" vertical="center" wrapText="1"/>
    </xf>
    <xf numFmtId="0" fontId="121" fillId="52" borderId="9" xfId="0" applyFont="1" applyFill="1" applyBorder="1"/>
    <xf numFmtId="0" fontId="0" fillId="14" borderId="9" xfId="0" applyFill="1" applyBorder="1" applyProtection="1">
      <protection locked="0"/>
    </xf>
    <xf numFmtId="0" fontId="105" fillId="14" borderId="9" xfId="0" applyFont="1" applyFill="1" applyBorder="1" applyAlignment="1" applyProtection="1">
      <alignment vertical="center"/>
      <protection locked="0"/>
    </xf>
    <xf numFmtId="0" fontId="106" fillId="14" borderId="9" xfId="0" applyFont="1" applyFill="1" applyBorder="1" applyAlignment="1" applyProtection="1">
      <alignment vertical="top"/>
      <protection locked="0"/>
    </xf>
    <xf numFmtId="3" fontId="10" fillId="59" borderId="4" xfId="0" applyNumberFormat="1" applyFont="1" applyFill="1" applyBorder="1"/>
    <xf numFmtId="3" fontId="13" fillId="60" borderId="2" xfId="0" applyNumberFormat="1" applyFont="1" applyFill="1" applyBorder="1"/>
    <xf numFmtId="3" fontId="13" fillId="61" borderId="2" xfId="0" applyNumberFormat="1" applyFont="1" applyFill="1" applyBorder="1"/>
    <xf numFmtId="3" fontId="13" fillId="60" borderId="77" xfId="0" applyNumberFormat="1" applyFont="1" applyFill="1" applyBorder="1"/>
    <xf numFmtId="3" fontId="13" fillId="60" borderId="1" xfId="0" applyNumberFormat="1" applyFont="1" applyFill="1" applyBorder="1" applyAlignment="1">
      <alignment horizontal="center"/>
    </xf>
    <xf numFmtId="3" fontId="10" fillId="62" borderId="3" xfId="0" applyNumberFormat="1" applyFont="1" applyFill="1" applyBorder="1" applyAlignment="1">
      <alignment horizontal="center"/>
    </xf>
    <xf numFmtId="164" fontId="9" fillId="0" borderId="86" xfId="0" applyNumberFormat="1" applyFont="1" applyFill="1" applyBorder="1" applyAlignment="1">
      <alignment horizontal="right"/>
    </xf>
    <xf numFmtId="164" fontId="98" fillId="0" borderId="88" xfId="0" applyNumberFormat="1" applyFont="1" applyFill="1" applyBorder="1" applyAlignment="1">
      <alignment horizontal="right"/>
    </xf>
    <xf numFmtId="0" fontId="0" fillId="0" borderId="38" xfId="0" applyFont="1" applyFill="1" applyBorder="1" applyAlignment="1"/>
    <xf numFmtId="0" fontId="0" fillId="0" borderId="46" xfId="0" applyFont="1" applyFill="1" applyBorder="1" applyAlignment="1"/>
    <xf numFmtId="3" fontId="122" fillId="0" borderId="87" xfId="3" applyNumberFormat="1" applyFont="1" applyFill="1" applyBorder="1" applyAlignment="1">
      <alignment horizontal="right"/>
    </xf>
    <xf numFmtId="0" fontId="0" fillId="0" borderId="44" xfId="0" applyFont="1" applyFill="1" applyBorder="1" applyAlignment="1"/>
    <xf numFmtId="0" fontId="0" fillId="0" borderId="100" xfId="0" applyFont="1" applyFill="1" applyBorder="1" applyAlignment="1"/>
    <xf numFmtId="0" fontId="0" fillId="0" borderId="101" xfId="0" applyFont="1" applyFill="1" applyBorder="1" applyAlignment="1"/>
    <xf numFmtId="0" fontId="0" fillId="0" borderId="102" xfId="0" applyFont="1" applyFill="1" applyBorder="1" applyAlignment="1"/>
    <xf numFmtId="0" fontId="5" fillId="0" borderId="40" xfId="3" applyFill="1" applyBorder="1"/>
    <xf numFmtId="0" fontId="5" fillId="14" borderId="83" xfId="3" applyFill="1" applyBorder="1"/>
    <xf numFmtId="0" fontId="0" fillId="43" borderId="0" xfId="0" applyFont="1" applyFill="1" applyBorder="1" applyAlignment="1"/>
    <xf numFmtId="164" fontId="9" fillId="43" borderId="0" xfId="0" applyNumberFormat="1" applyFont="1" applyFill="1" applyBorder="1" applyAlignment="1">
      <alignment horizontal="right"/>
    </xf>
    <xf numFmtId="3" fontId="122" fillId="43" borderId="0" xfId="3" applyNumberFormat="1" applyFont="1" applyFill="1" applyBorder="1" applyAlignment="1">
      <alignment horizontal="right"/>
    </xf>
    <xf numFmtId="164" fontId="98" fillId="43" borderId="0" xfId="0" applyNumberFormat="1" applyFont="1" applyFill="1" applyBorder="1" applyAlignment="1">
      <alignment horizontal="right"/>
    </xf>
    <xf numFmtId="164" fontId="5" fillId="43" borderId="0" xfId="3" applyNumberFormat="1" applyFont="1" applyFill="1" applyBorder="1" applyAlignment="1">
      <alignment horizontal="right"/>
    </xf>
    <xf numFmtId="0" fontId="16" fillId="0" borderId="23" xfId="0" applyFont="1" applyFill="1" applyBorder="1" applyAlignment="1"/>
    <xf numFmtId="3" fontId="23" fillId="0" borderId="23" xfId="0" applyNumberFormat="1" applyFont="1" applyFill="1" applyBorder="1"/>
    <xf numFmtId="0" fontId="127" fillId="37" borderId="0" xfId="0" applyFont="1" applyFill="1"/>
    <xf numFmtId="0" fontId="2" fillId="37" borderId="0" xfId="0" applyFont="1" applyFill="1"/>
    <xf numFmtId="0" fontId="24" fillId="37" borderId="0" xfId="3" applyFont="1" applyFill="1" applyBorder="1"/>
    <xf numFmtId="0" fontId="97" fillId="37" borderId="0" xfId="0" applyFont="1" applyFill="1"/>
    <xf numFmtId="0" fontId="127" fillId="37" borderId="0" xfId="0" applyFont="1" applyFill="1" applyAlignment="1">
      <alignment horizontal="center"/>
    </xf>
    <xf numFmtId="0" fontId="97" fillId="37" borderId="0" xfId="0" applyFont="1" applyFill="1" applyAlignment="1">
      <alignment horizontal="center"/>
    </xf>
    <xf numFmtId="0" fontId="2" fillId="37" borderId="0" xfId="0" applyFont="1" applyFill="1" applyBorder="1"/>
    <xf numFmtId="3" fontId="127" fillId="37" borderId="0" xfId="0" applyNumberFormat="1" applyFont="1" applyFill="1" applyAlignment="1">
      <alignment horizontal="right"/>
    </xf>
    <xf numFmtId="9" fontId="24" fillId="0" borderId="23" xfId="3" applyNumberFormat="1" applyFont="1" applyFill="1" applyBorder="1"/>
    <xf numFmtId="0" fontId="0" fillId="14" borderId="23" xfId="0" applyFill="1" applyBorder="1"/>
    <xf numFmtId="165" fontId="26" fillId="14" borderId="9" xfId="2" applyNumberFormat="1" applyFont="1" applyFill="1" applyBorder="1"/>
    <xf numFmtId="0" fontId="2" fillId="14" borderId="9" xfId="0" applyFont="1" applyFill="1" applyBorder="1"/>
    <xf numFmtId="0" fontId="5" fillId="69" borderId="0" xfId="3" applyFill="1" applyBorder="1"/>
    <xf numFmtId="0" fontId="4" fillId="14" borderId="0" xfId="0" applyFont="1" applyFill="1" applyBorder="1" applyAlignment="1">
      <alignment horizontal="left" indent="1"/>
    </xf>
    <xf numFmtId="0" fontId="128" fillId="14" borderId="0" xfId="0" applyFont="1" applyFill="1" applyBorder="1" applyAlignment="1">
      <alignment horizontal="left" indent="3"/>
    </xf>
    <xf numFmtId="169" fontId="4" fillId="14" borderId="0" xfId="121" applyNumberFormat="1" applyFont="1" applyFill="1" applyBorder="1" applyAlignment="1">
      <alignment horizontal="center"/>
    </xf>
    <xf numFmtId="0" fontId="16" fillId="14" borderId="0" xfId="0" applyFont="1" applyFill="1" applyBorder="1" applyAlignment="1"/>
    <xf numFmtId="169" fontId="129" fillId="14" borderId="0" xfId="121" applyNumberFormat="1" applyFont="1" applyFill="1" applyBorder="1" applyAlignment="1"/>
    <xf numFmtId="171" fontId="4" fillId="14" borderId="0" xfId="121" applyNumberFormat="1" applyFont="1" applyFill="1" applyBorder="1" applyAlignment="1"/>
    <xf numFmtId="0" fontId="126" fillId="14" borderId="0" xfId="0" applyFont="1" applyFill="1" applyBorder="1"/>
    <xf numFmtId="0" fontId="126" fillId="14" borderId="0" xfId="0" applyFont="1" applyFill="1" applyBorder="1" applyAlignment="1"/>
    <xf numFmtId="0" fontId="125" fillId="14" borderId="0" xfId="0" applyFont="1" applyFill="1" applyBorder="1"/>
    <xf numFmtId="169" fontId="130" fillId="14" borderId="0" xfId="121" applyNumberFormat="1" applyFont="1" applyFill="1" applyBorder="1" applyAlignment="1"/>
    <xf numFmtId="0" fontId="125" fillId="14" borderId="0" xfId="0" applyFont="1" applyFill="1"/>
    <xf numFmtId="0" fontId="0" fillId="14" borderId="54" xfId="0" applyFill="1" applyBorder="1"/>
    <xf numFmtId="0" fontId="125" fillId="14" borderId="0" xfId="0" applyFont="1" applyFill="1" applyBorder="1" applyAlignment="1">
      <alignment horizontal="left" indent="1"/>
    </xf>
    <xf numFmtId="169" fontId="125" fillId="14" borderId="0" xfId="121" applyNumberFormat="1" applyFont="1" applyFill="1" applyBorder="1" applyAlignment="1"/>
    <xf numFmtId="0" fontId="125" fillId="14" borderId="0" xfId="0" applyFont="1" applyFill="1" applyBorder="1" applyAlignment="1">
      <alignment horizontal="center"/>
    </xf>
    <xf numFmtId="165" fontId="111" fillId="38" borderId="52" xfId="0" applyNumberFormat="1" applyFont="1" applyFill="1" applyBorder="1" applyAlignment="1">
      <alignment horizontal="center"/>
    </xf>
    <xf numFmtId="0" fontId="131" fillId="14" borderId="0" xfId="0" applyFont="1" applyFill="1" applyBorder="1" applyAlignment="1">
      <alignment horizontal="center"/>
    </xf>
    <xf numFmtId="0" fontId="132" fillId="14" borderId="0" xfId="0" applyFont="1" applyFill="1" applyBorder="1" applyAlignment="1">
      <alignment horizontal="left" indent="3"/>
    </xf>
    <xf numFmtId="0" fontId="126" fillId="0" borderId="25" xfId="0" applyFont="1" applyFill="1" applyBorder="1" applyAlignment="1">
      <alignment wrapText="1"/>
    </xf>
    <xf numFmtId="3" fontId="125" fillId="0" borderId="25" xfId="0" applyNumberFormat="1" applyFont="1" applyFill="1" applyBorder="1"/>
    <xf numFmtId="0" fontId="126" fillId="0" borderId="9" xfId="0" applyFont="1" applyFill="1" applyBorder="1" applyAlignment="1">
      <alignment wrapText="1"/>
    </xf>
    <xf numFmtId="3" fontId="125" fillId="0" borderId="9" xfId="0" applyNumberFormat="1" applyFont="1" applyFill="1" applyBorder="1"/>
    <xf numFmtId="0" fontId="126" fillId="0" borderId="9" xfId="0" applyFont="1" applyFill="1" applyBorder="1" applyAlignment="1"/>
    <xf numFmtId="3" fontId="126" fillId="0" borderId="9" xfId="0" applyNumberFormat="1" applyFont="1" applyFill="1" applyBorder="1"/>
    <xf numFmtId="0" fontId="125" fillId="14" borderId="23" xfId="0" applyFont="1" applyFill="1" applyBorder="1" applyAlignment="1">
      <alignment horizontal="left" wrapText="1"/>
    </xf>
    <xf numFmtId="0" fontId="133" fillId="14" borderId="23" xfId="3" applyFont="1" applyFill="1" applyBorder="1"/>
    <xf numFmtId="0" fontId="127" fillId="53" borderId="0" xfId="0" applyFont="1" applyFill="1"/>
    <xf numFmtId="0" fontId="2" fillId="53" borderId="0" xfId="0" applyFont="1" applyFill="1"/>
    <xf numFmtId="0" fontId="24" fillId="53" borderId="0" xfId="3" applyFont="1" applyFill="1" applyBorder="1"/>
    <xf numFmtId="0" fontId="97" fillId="53" borderId="0" xfId="0" applyFont="1" applyFill="1"/>
    <xf numFmtId="0" fontId="127" fillId="53" borderId="0" xfId="0" applyFont="1" applyFill="1" applyAlignment="1">
      <alignment horizontal="center"/>
    </xf>
    <xf numFmtId="0" fontId="97" fillId="53" borderId="0" xfId="0" applyFont="1" applyFill="1" applyAlignment="1">
      <alignment horizontal="center"/>
    </xf>
    <xf numFmtId="0" fontId="2" fillId="53" borderId="0" xfId="0" applyFont="1" applyFill="1" applyBorder="1"/>
    <xf numFmtId="3" fontId="127" fillId="53" borderId="0" xfId="0" applyNumberFormat="1" applyFont="1" applyFill="1" applyAlignment="1">
      <alignment horizontal="right"/>
    </xf>
    <xf numFmtId="0" fontId="27" fillId="53" borderId="0" xfId="0" applyFont="1" applyFill="1" applyBorder="1" applyAlignment="1">
      <alignment vertical="top"/>
    </xf>
    <xf numFmtId="0" fontId="0" fillId="69" borderId="0" xfId="0" applyFill="1" applyBorder="1"/>
    <xf numFmtId="0" fontId="28" fillId="69" borderId="0" xfId="0" applyFont="1" applyFill="1" applyBorder="1" applyAlignment="1"/>
    <xf numFmtId="0" fontId="29" fillId="69" borderId="0" xfId="0" applyFont="1" applyFill="1" applyBorder="1"/>
    <xf numFmtId="0" fontId="5" fillId="69" borderId="37" xfId="3" applyFill="1" applyBorder="1"/>
    <xf numFmtId="0" fontId="123" fillId="14" borderId="7" xfId="3" applyFont="1" applyFill="1" applyBorder="1"/>
    <xf numFmtId="0" fontId="123" fillId="14" borderId="11" xfId="3" applyFont="1" applyFill="1" applyBorder="1"/>
    <xf numFmtId="0" fontId="5" fillId="43" borderId="6" xfId="3" applyFill="1" applyBorder="1"/>
    <xf numFmtId="3" fontId="135" fillId="43" borderId="9" xfId="0" applyNumberFormat="1" applyFont="1" applyFill="1" applyBorder="1"/>
    <xf numFmtId="0" fontId="136" fillId="43" borderId="9" xfId="3" applyFont="1" applyFill="1" applyBorder="1"/>
    <xf numFmtId="0" fontId="125" fillId="69" borderId="0" xfId="0" applyFont="1" applyFill="1"/>
    <xf numFmtId="3" fontId="135" fillId="69" borderId="0" xfId="0" applyNumberFormat="1" applyFont="1" applyFill="1" applyAlignment="1">
      <alignment horizontal="right"/>
    </xf>
    <xf numFmtId="3" fontId="135" fillId="14" borderId="0" xfId="0" applyNumberFormat="1" applyFont="1" applyFill="1" applyAlignment="1">
      <alignment horizontal="right"/>
    </xf>
    <xf numFmtId="0" fontId="136" fillId="69" borderId="0" xfId="3" applyFont="1" applyFill="1" applyBorder="1"/>
    <xf numFmtId="0" fontId="136" fillId="14" borderId="0" xfId="3" applyFont="1" applyFill="1" applyBorder="1"/>
    <xf numFmtId="0" fontId="125" fillId="69" borderId="0" xfId="0" applyFont="1" applyFill="1" applyBorder="1"/>
    <xf numFmtId="0" fontId="127" fillId="53" borderId="44" xfId="0" applyFont="1" applyFill="1" applyBorder="1" applyAlignment="1"/>
    <xf numFmtId="3" fontId="127" fillId="53" borderId="38" xfId="0" applyNumberFormat="1" applyFont="1" applyFill="1" applyBorder="1"/>
    <xf numFmtId="3" fontId="127" fillId="53" borderId="46" xfId="0" applyNumberFormat="1" applyFont="1" applyFill="1" applyBorder="1"/>
    <xf numFmtId="0" fontId="127" fillId="53" borderId="46" xfId="0" applyFont="1" applyFill="1" applyBorder="1" applyAlignment="1"/>
    <xf numFmtId="0" fontId="97" fillId="53" borderId="46" xfId="3" applyFont="1" applyFill="1" applyBorder="1"/>
    <xf numFmtId="0" fontId="97" fillId="53" borderId="38" xfId="3" applyFont="1" applyFill="1" applyBorder="1" applyAlignment="1">
      <alignment horizontal="right"/>
    </xf>
    <xf numFmtId="0" fontId="125" fillId="43" borderId="0" xfId="0" applyFont="1" applyFill="1"/>
    <xf numFmtId="3" fontId="135" fillId="43" borderId="0" xfId="0" applyNumberFormat="1" applyFont="1" applyFill="1" applyAlignment="1">
      <alignment horizontal="right"/>
    </xf>
    <xf numFmtId="0" fontId="136" fillId="43" borderId="0" xfId="3" applyFont="1" applyFill="1" applyBorder="1"/>
    <xf numFmtId="0" fontId="97" fillId="37" borderId="45" xfId="0" applyFont="1" applyFill="1" applyBorder="1"/>
    <xf numFmtId="0" fontId="97" fillId="37" borderId="0" xfId="0" applyFont="1" applyFill="1" applyBorder="1"/>
    <xf numFmtId="0" fontId="95" fillId="37" borderId="0" xfId="0" applyFont="1" applyFill="1" applyBorder="1" applyAlignment="1">
      <alignment horizontal="center"/>
    </xf>
    <xf numFmtId="0" fontId="97" fillId="37" borderId="0" xfId="0" applyFont="1" applyFill="1" applyBorder="1" applyAlignment="1"/>
    <xf numFmtId="0" fontId="130" fillId="14" borderId="0" xfId="0" applyFont="1" applyFill="1" applyBorder="1"/>
    <xf numFmtId="3" fontId="125" fillId="14" borderId="0" xfId="0" applyNumberFormat="1" applyFont="1" applyFill="1" applyBorder="1" applyAlignment="1"/>
    <xf numFmtId="0" fontId="137" fillId="14" borderId="0" xfId="0" applyFont="1" applyFill="1" applyBorder="1" applyAlignment="1">
      <alignment vertical="top"/>
    </xf>
    <xf numFmtId="0" fontId="125" fillId="52" borderId="0" xfId="0" applyFont="1" applyFill="1" applyBorder="1"/>
    <xf numFmtId="3" fontId="125" fillId="52" borderId="0" xfId="0" applyNumberFormat="1" applyFont="1" applyFill="1" applyBorder="1" applyAlignment="1"/>
    <xf numFmtId="0" fontId="32" fillId="52" borderId="0" xfId="0" applyFont="1" applyFill="1" applyBorder="1" applyAlignment="1"/>
    <xf numFmtId="164" fontId="2" fillId="52" borderId="0" xfId="0" applyNumberFormat="1" applyFont="1" applyFill="1" applyBorder="1"/>
    <xf numFmtId="0" fontId="95" fillId="37" borderId="108" xfId="0" applyFont="1" applyFill="1" applyBorder="1" applyAlignment="1">
      <alignment horizontal="center"/>
    </xf>
    <xf numFmtId="0" fontId="95" fillId="37" borderId="109" xfId="0" applyFont="1" applyFill="1" applyBorder="1" applyAlignment="1">
      <alignment horizontal="center"/>
    </xf>
    <xf numFmtId="3" fontId="125" fillId="14" borderId="108" xfId="0" applyNumberFormat="1" applyFont="1" applyFill="1" applyBorder="1" applyAlignment="1"/>
    <xf numFmtId="3" fontId="125" fillId="14" borderId="109" xfId="0" applyNumberFormat="1" applyFont="1" applyFill="1" applyBorder="1" applyAlignment="1"/>
    <xf numFmtId="3" fontId="125" fillId="52" borderId="108" xfId="0" applyNumberFormat="1" applyFont="1" applyFill="1" applyBorder="1" applyAlignment="1"/>
    <xf numFmtId="3" fontId="125" fillId="52" borderId="109" xfId="0" applyNumberFormat="1" applyFont="1" applyFill="1" applyBorder="1" applyAlignment="1"/>
    <xf numFmtId="3" fontId="97" fillId="37" borderId="110" xfId="0" applyNumberFormat="1" applyFont="1" applyFill="1" applyBorder="1" applyAlignment="1"/>
    <xf numFmtId="3" fontId="97" fillId="37" borderId="37" xfId="0" applyNumberFormat="1" applyFont="1" applyFill="1" applyBorder="1" applyAlignment="1"/>
    <xf numFmtId="3" fontId="97" fillId="37" borderId="111" xfId="0" applyNumberFormat="1" applyFont="1" applyFill="1" applyBorder="1" applyAlignment="1"/>
    <xf numFmtId="0" fontId="136" fillId="14" borderId="9" xfId="3" applyFont="1" applyFill="1" applyBorder="1"/>
    <xf numFmtId="165" fontId="136" fillId="14" borderId="0" xfId="2" applyNumberFormat="1" applyFont="1" applyFill="1" applyBorder="1"/>
    <xf numFmtId="165" fontId="136" fillId="14" borderId="9" xfId="2" applyNumberFormat="1" applyFont="1" applyFill="1" applyBorder="1"/>
    <xf numFmtId="0" fontId="0" fillId="0" borderId="9" xfId="0" applyFill="1" applyBorder="1" applyAlignment="1"/>
    <xf numFmtId="0" fontId="8" fillId="37" borderId="47" xfId="0" applyFont="1" applyFill="1" applyBorder="1"/>
    <xf numFmtId="0" fontId="2" fillId="37" borderId="47" xfId="0" applyFont="1" applyFill="1" applyBorder="1"/>
    <xf numFmtId="3" fontId="8" fillId="37" borderId="47" xfId="0" applyNumberFormat="1" applyFont="1" applyFill="1" applyBorder="1" applyAlignment="1">
      <alignment horizontal="center"/>
    </xf>
    <xf numFmtId="165" fontId="8" fillId="37" borderId="47" xfId="121" applyNumberFormat="1" applyFont="1" applyFill="1" applyBorder="1" applyAlignment="1">
      <alignment horizontal="center"/>
    </xf>
    <xf numFmtId="0" fontId="138" fillId="47" borderId="47" xfId="0" applyFont="1" applyFill="1" applyBorder="1"/>
    <xf numFmtId="0" fontId="139" fillId="47" borderId="47" xfId="0" applyFont="1" applyFill="1" applyBorder="1"/>
    <xf numFmtId="3" fontId="138" fillId="47" borderId="47" xfId="0" applyNumberFormat="1" applyFont="1" applyFill="1" applyBorder="1" applyAlignment="1">
      <alignment horizontal="center"/>
    </xf>
    <xf numFmtId="165" fontId="138" fillId="47" borderId="47" xfId="121" applyNumberFormat="1" applyFont="1" applyFill="1" applyBorder="1" applyAlignment="1">
      <alignment horizontal="center"/>
    </xf>
    <xf numFmtId="0" fontId="138" fillId="41" borderId="47" xfId="0" applyFont="1" applyFill="1" applyBorder="1"/>
    <xf numFmtId="0" fontId="139" fillId="41" borderId="47" xfId="0" applyFont="1" applyFill="1" applyBorder="1"/>
    <xf numFmtId="3" fontId="138" fillId="41" borderId="47" xfId="0" applyNumberFormat="1" applyFont="1" applyFill="1" applyBorder="1" applyAlignment="1">
      <alignment horizontal="center"/>
    </xf>
    <xf numFmtId="165" fontId="138" fillId="41" borderId="47" xfId="121" applyNumberFormat="1" applyFont="1" applyFill="1" applyBorder="1" applyAlignment="1">
      <alignment horizontal="center"/>
    </xf>
    <xf numFmtId="0" fontId="140" fillId="14" borderId="0" xfId="0" applyFont="1" applyFill="1" applyBorder="1"/>
    <xf numFmtId="0" fontId="139" fillId="14" borderId="0" xfId="0" applyFont="1" applyFill="1" applyBorder="1"/>
    <xf numFmtId="3" fontId="140" fillId="14" borderId="0" xfId="0" applyNumberFormat="1" applyFont="1" applyFill="1" applyBorder="1" applyAlignment="1">
      <alignment horizontal="center"/>
    </xf>
    <xf numFmtId="165" fontId="140" fillId="14" borderId="0" xfId="121" applyNumberFormat="1" applyFont="1" applyFill="1" applyBorder="1" applyAlignment="1">
      <alignment horizontal="center"/>
    </xf>
    <xf numFmtId="0" fontId="138" fillId="40" borderId="0" xfId="0" applyFont="1" applyFill="1" applyBorder="1"/>
    <xf numFmtId="0" fontId="139" fillId="40" borderId="0" xfId="0" applyFont="1" applyFill="1" applyBorder="1"/>
    <xf numFmtId="3" fontId="138" fillId="40" borderId="0" xfId="0" applyNumberFormat="1" applyFont="1" applyFill="1" applyBorder="1" applyAlignment="1">
      <alignment horizontal="center"/>
    </xf>
    <xf numFmtId="165" fontId="138" fillId="40" borderId="0" xfId="121" applyNumberFormat="1" applyFont="1" applyFill="1" applyBorder="1" applyAlignment="1">
      <alignment horizontal="center"/>
    </xf>
    <xf numFmtId="0" fontId="138" fillId="31" borderId="0" xfId="0" applyFont="1" applyFill="1" applyBorder="1"/>
    <xf numFmtId="0" fontId="139" fillId="31" borderId="0" xfId="0" applyFont="1" applyFill="1" applyBorder="1"/>
    <xf numFmtId="3" fontId="138" fillId="31" borderId="0" xfId="0" applyNumberFormat="1" applyFont="1" applyFill="1" applyBorder="1" applyAlignment="1">
      <alignment horizontal="center"/>
    </xf>
    <xf numFmtId="165" fontId="138" fillId="31" borderId="0" xfId="121" applyNumberFormat="1" applyFont="1" applyFill="1" applyBorder="1" applyAlignment="1">
      <alignment horizontal="center"/>
    </xf>
    <xf numFmtId="0" fontId="138" fillId="33" borderId="0" xfId="0" applyFont="1" applyFill="1" applyBorder="1"/>
    <xf numFmtId="0" fontId="139" fillId="33" borderId="0" xfId="0" applyFont="1" applyFill="1" applyBorder="1"/>
    <xf numFmtId="3" fontId="138" fillId="33" borderId="0" xfId="0" applyNumberFormat="1" applyFont="1" applyFill="1" applyBorder="1" applyAlignment="1">
      <alignment horizontal="center"/>
    </xf>
    <xf numFmtId="165" fontId="138" fillId="33" borderId="0" xfId="121" applyNumberFormat="1" applyFont="1" applyFill="1" applyBorder="1" applyAlignment="1">
      <alignment horizontal="center"/>
    </xf>
    <xf numFmtId="0" fontId="141" fillId="14" borderId="0" xfId="0" applyFont="1" applyFill="1" applyBorder="1"/>
    <xf numFmtId="0" fontId="138" fillId="35" borderId="0" xfId="0" applyFont="1" applyFill="1" applyBorder="1"/>
    <xf numFmtId="0" fontId="139" fillId="35" borderId="0" xfId="0" applyFont="1" applyFill="1" applyBorder="1"/>
    <xf numFmtId="3" fontId="138" fillId="35" borderId="0" xfId="0" applyNumberFormat="1" applyFont="1" applyFill="1" applyBorder="1" applyAlignment="1">
      <alignment horizontal="center"/>
    </xf>
    <xf numFmtId="165" fontId="138" fillId="35" borderId="0" xfId="121" applyNumberFormat="1" applyFont="1" applyFill="1" applyBorder="1" applyAlignment="1">
      <alignment horizontal="center"/>
    </xf>
    <xf numFmtId="0" fontId="141" fillId="42" borderId="0" xfId="0" applyFont="1" applyFill="1" applyBorder="1" applyAlignment="1">
      <alignment horizontal="center"/>
    </xf>
    <xf numFmtId="3" fontId="138" fillId="42" borderId="0" xfId="0" applyNumberFormat="1" applyFont="1" applyFill="1" applyBorder="1" applyAlignment="1">
      <alignment horizontal="center"/>
    </xf>
    <xf numFmtId="9" fontId="138" fillId="42" borderId="0" xfId="121" applyNumberFormat="1" applyFont="1" applyFill="1" applyBorder="1" applyAlignment="1">
      <alignment horizontal="center"/>
    </xf>
    <xf numFmtId="0" fontId="5" fillId="52" borderId="0" xfId="3" applyFill="1" applyBorder="1"/>
    <xf numFmtId="0" fontId="27" fillId="52" borderId="0" xfId="0" applyFont="1" applyFill="1" applyAlignment="1">
      <alignment vertical="top"/>
    </xf>
    <xf numFmtId="0" fontId="0" fillId="52" borderId="0" xfId="0" applyFill="1"/>
    <xf numFmtId="0" fontId="28" fillId="52" borderId="0" xfId="0" applyFont="1" applyFill="1" applyAlignment="1"/>
    <xf numFmtId="1" fontId="2" fillId="14" borderId="38" xfId="0" applyNumberFormat="1" applyFont="1" applyFill="1" applyBorder="1"/>
    <xf numFmtId="0" fontId="102" fillId="53" borderId="65" xfId="0" applyFont="1" applyFill="1" applyBorder="1" applyAlignment="1">
      <alignment vertical="center"/>
    </xf>
    <xf numFmtId="0" fontId="102" fillId="53" borderId="66" xfId="0" applyFont="1" applyFill="1" applyBorder="1" applyAlignment="1">
      <alignment vertical="center"/>
    </xf>
    <xf numFmtId="0" fontId="127" fillId="53" borderId="74" xfId="0" applyFont="1" applyFill="1" applyBorder="1"/>
    <xf numFmtId="0" fontId="2" fillId="53" borderId="75" xfId="0" applyFont="1" applyFill="1" applyBorder="1"/>
    <xf numFmtId="0" fontId="24" fillId="53" borderId="75" xfId="3" applyFont="1" applyFill="1" applyBorder="1"/>
    <xf numFmtId="0" fontId="97" fillId="53" borderId="75" xfId="0" applyFont="1" applyFill="1" applyBorder="1"/>
    <xf numFmtId="0" fontId="97" fillId="53" borderId="117" xfId="0" applyFont="1" applyFill="1" applyBorder="1"/>
    <xf numFmtId="0" fontId="127" fillId="53" borderId="117" xfId="0" applyFont="1" applyFill="1" applyBorder="1" applyAlignment="1">
      <alignment horizontal="center"/>
    </xf>
    <xf numFmtId="0" fontId="127" fillId="53" borderId="118" xfId="0" applyFont="1" applyFill="1" applyBorder="1" applyAlignment="1">
      <alignment horizontal="center"/>
    </xf>
    <xf numFmtId="0" fontId="127" fillId="53" borderId="119" xfId="0" applyFont="1" applyFill="1" applyBorder="1" applyAlignment="1">
      <alignment horizontal="center"/>
    </xf>
    <xf numFmtId="0" fontId="87" fillId="53" borderId="0" xfId="3" applyFont="1" applyFill="1" applyBorder="1" applyAlignment="1"/>
    <xf numFmtId="3" fontId="127" fillId="53" borderId="0" xfId="0" applyNumberFormat="1" applyFont="1" applyFill="1" applyBorder="1"/>
    <xf numFmtId="3" fontId="143" fillId="14" borderId="0" xfId="0" applyNumberFormat="1" applyFont="1" applyFill="1" applyBorder="1"/>
    <xf numFmtId="3" fontId="143" fillId="14" borderId="0" xfId="0" applyNumberFormat="1" applyFont="1" applyFill="1" applyBorder="1" applyAlignment="1">
      <alignment wrapText="1"/>
    </xf>
    <xf numFmtId="0" fontId="97" fillId="53" borderId="22" xfId="3" applyFont="1" applyFill="1" applyBorder="1"/>
    <xf numFmtId="0" fontId="24" fillId="14" borderId="25" xfId="3" applyFont="1" applyFill="1" applyBorder="1"/>
    <xf numFmtId="0" fontId="17" fillId="14" borderId="23" xfId="3" applyFont="1" applyFill="1" applyBorder="1"/>
    <xf numFmtId="0" fontId="17" fillId="0" borderId="24" xfId="3" applyFont="1" applyFill="1" applyBorder="1"/>
    <xf numFmtId="0" fontId="17" fillId="14" borderId="25" xfId="3" applyFont="1" applyFill="1" applyBorder="1"/>
    <xf numFmtId="0" fontId="24" fillId="14" borderId="23" xfId="3" applyFont="1" applyFill="1" applyBorder="1"/>
    <xf numFmtId="0" fontId="126" fillId="43" borderId="9" xfId="0" applyFont="1" applyFill="1" applyBorder="1" applyAlignment="1">
      <alignment wrapText="1"/>
    </xf>
    <xf numFmtId="0" fontId="100" fillId="14" borderId="0" xfId="3" applyFont="1" applyFill="1" applyBorder="1" applyAlignment="1">
      <alignment horizontal="left" vertical="center"/>
    </xf>
    <xf numFmtId="9" fontId="5" fillId="14" borderId="0" xfId="3" applyNumberFormat="1" applyFill="1" applyBorder="1"/>
    <xf numFmtId="0" fontId="5" fillId="14" borderId="11" xfId="3" applyFont="1" applyFill="1" applyBorder="1"/>
    <xf numFmtId="0" fontId="9" fillId="14" borderId="0" xfId="0" applyFont="1" applyFill="1"/>
    <xf numFmtId="3" fontId="143" fillId="43" borderId="9" xfId="0" applyNumberFormat="1" applyFont="1" applyFill="1" applyBorder="1"/>
    <xf numFmtId="3" fontId="143" fillId="43" borderId="9" xfId="0" applyNumberFormat="1" applyFont="1" applyFill="1" applyBorder="1" applyAlignment="1">
      <alignment wrapText="1"/>
    </xf>
    <xf numFmtId="0" fontId="144" fillId="14" borderId="0" xfId="3" applyFont="1" applyFill="1" applyBorder="1"/>
    <xf numFmtId="0" fontId="10" fillId="14" borderId="0" xfId="0" applyFont="1" applyFill="1" applyAlignment="1">
      <alignment horizontal="center"/>
    </xf>
    <xf numFmtId="165" fontId="26" fillId="14" borderId="0" xfId="0" applyNumberFormat="1" applyFont="1" applyFill="1"/>
    <xf numFmtId="0" fontId="24" fillId="14" borderId="24" xfId="3" applyFont="1" applyFill="1" applyBorder="1"/>
    <xf numFmtId="0" fontId="17" fillId="14" borderId="38" xfId="3" applyFont="1" applyFill="1" applyBorder="1"/>
    <xf numFmtId="165" fontId="17" fillId="14" borderId="0" xfId="2" applyNumberFormat="1" applyFont="1" applyFill="1" applyBorder="1"/>
    <xf numFmtId="165" fontId="17" fillId="14" borderId="9" xfId="2" applyNumberFormat="1" applyFont="1" applyFill="1" applyBorder="1"/>
    <xf numFmtId="0" fontId="17" fillId="14" borderId="43" xfId="3" applyFont="1" applyFill="1" applyBorder="1"/>
    <xf numFmtId="0" fontId="114" fillId="14" borderId="23" xfId="0" applyFont="1" applyFill="1" applyBorder="1" applyAlignment="1">
      <alignment wrapText="1"/>
    </xf>
    <xf numFmtId="0" fontId="1" fillId="14" borderId="23" xfId="0" applyFont="1" applyFill="1" applyBorder="1" applyAlignment="1">
      <alignment horizontal="left" wrapText="1"/>
    </xf>
    <xf numFmtId="0" fontId="17" fillId="14" borderId="21" xfId="3" applyFont="1" applyFill="1" applyBorder="1"/>
    <xf numFmtId="0" fontId="17" fillId="14" borderId="16" xfId="3" applyFont="1" applyFill="1" applyBorder="1"/>
    <xf numFmtId="0" fontId="17" fillId="14" borderId="24" xfId="3" applyFont="1" applyFill="1" applyBorder="1"/>
    <xf numFmtId="0" fontId="17" fillId="14" borderId="5" xfId="3" applyFont="1" applyFill="1" applyBorder="1"/>
    <xf numFmtId="9" fontId="24" fillId="14" borderId="0" xfId="3" applyNumberFormat="1" applyFont="1" applyFill="1" applyBorder="1"/>
    <xf numFmtId="9" fontId="96" fillId="14" borderId="0" xfId="3" applyNumberFormat="1" applyFont="1" applyFill="1" applyBorder="1"/>
    <xf numFmtId="0" fontId="5" fillId="14" borderId="22" xfId="3" applyFont="1" applyFill="1" applyBorder="1"/>
    <xf numFmtId="0" fontId="11" fillId="53" borderId="40" xfId="3" applyFont="1" applyFill="1" applyBorder="1" applyAlignment="1">
      <alignment horizontal="right"/>
    </xf>
    <xf numFmtId="0" fontId="5" fillId="14" borderId="120" xfId="3" applyFill="1" applyBorder="1"/>
    <xf numFmtId="49" fontId="19" fillId="14" borderId="0" xfId="3" applyNumberFormat="1" applyFont="1" applyFill="1" applyBorder="1" applyAlignment="1">
      <alignment vertical="center"/>
    </xf>
    <xf numFmtId="0" fontId="5" fillId="14" borderId="53" xfId="3" applyFill="1" applyBorder="1"/>
    <xf numFmtId="0" fontId="5" fillId="14" borderId="54" xfId="3" applyFill="1" applyBorder="1"/>
    <xf numFmtId="49" fontId="19" fillId="14" borderId="54" xfId="3" applyNumberFormat="1" applyFont="1" applyFill="1" applyBorder="1" applyAlignment="1">
      <alignment vertical="center"/>
    </xf>
    <xf numFmtId="49" fontId="19" fillId="14" borderId="55" xfId="3" applyNumberFormat="1" applyFont="1" applyFill="1" applyBorder="1" applyAlignment="1">
      <alignment vertical="center"/>
    </xf>
    <xf numFmtId="0" fontId="100" fillId="14" borderId="49" xfId="3" applyFont="1" applyFill="1" applyBorder="1"/>
    <xf numFmtId="0" fontId="86" fillId="14" borderId="0" xfId="3" applyFont="1" applyFill="1" applyBorder="1"/>
    <xf numFmtId="0" fontId="146" fillId="14" borderId="7" xfId="3" applyFont="1" applyFill="1" applyBorder="1" applyAlignment="1">
      <alignment horizontal="right"/>
    </xf>
    <xf numFmtId="0" fontId="5" fillId="14" borderId="17" xfId="3" applyFill="1" applyBorder="1"/>
    <xf numFmtId="3" fontId="147" fillId="52" borderId="0" xfId="0" applyNumberFormat="1" applyFont="1" applyFill="1" applyBorder="1" applyAlignment="1"/>
    <xf numFmtId="0" fontId="147" fillId="14" borderId="0" xfId="0" applyFont="1" applyFill="1"/>
    <xf numFmtId="0" fontId="148" fillId="14" borderId="0" xfId="3" applyFont="1" applyFill="1" applyBorder="1"/>
    <xf numFmtId="3" fontId="147" fillId="14" borderId="0" xfId="0" applyNumberFormat="1" applyFont="1" applyFill="1" applyAlignment="1">
      <alignment horizontal="right"/>
    </xf>
    <xf numFmtId="0" fontId="147" fillId="52" borderId="0" xfId="0" applyFont="1" applyFill="1"/>
    <xf numFmtId="0" fontId="148" fillId="52" borderId="0" xfId="3" applyFont="1" applyFill="1" applyBorder="1"/>
    <xf numFmtId="3" fontId="147" fillId="52" borderId="0" xfId="0" applyNumberFormat="1" applyFont="1" applyFill="1" applyAlignment="1">
      <alignment horizontal="right"/>
    </xf>
    <xf numFmtId="165" fontId="24" fillId="14" borderId="9" xfId="2" applyNumberFormat="1" applyFont="1" applyFill="1" applyBorder="1"/>
    <xf numFmtId="0" fontId="96" fillId="14" borderId="21" xfId="3" applyFont="1" applyFill="1" applyBorder="1"/>
    <xf numFmtId="0" fontId="102" fillId="0" borderId="24" xfId="0" applyFont="1" applyFill="1" applyBorder="1" applyAlignment="1">
      <alignment horizontal="center" vertical="center" wrapText="1"/>
    </xf>
    <xf numFmtId="0" fontId="102" fillId="0" borderId="9" xfId="0" applyFont="1" applyFill="1" applyBorder="1"/>
    <xf numFmtId="0" fontId="100" fillId="14" borderId="22" xfId="3" applyFont="1" applyFill="1" applyBorder="1" applyAlignment="1">
      <alignment vertical="center"/>
    </xf>
    <xf numFmtId="0" fontId="100" fillId="14" borderId="43" xfId="3" applyFont="1" applyFill="1" applyBorder="1" applyAlignment="1">
      <alignment vertical="center"/>
    </xf>
    <xf numFmtId="0" fontId="100" fillId="14" borderId="37" xfId="3" applyFont="1" applyFill="1" applyBorder="1" applyAlignment="1">
      <alignment vertical="center"/>
    </xf>
    <xf numFmtId="0" fontId="100" fillId="14" borderId="41" xfId="3" applyFont="1" applyFill="1" applyBorder="1" applyAlignment="1">
      <alignment vertical="center"/>
    </xf>
    <xf numFmtId="165" fontId="0" fillId="14" borderId="9" xfId="0" applyNumberFormat="1" applyFill="1" applyBorder="1"/>
    <xf numFmtId="0" fontId="5" fillId="14" borderId="37" xfId="3" applyFill="1" applyBorder="1"/>
    <xf numFmtId="0" fontId="5" fillId="14" borderId="46" xfId="3" applyFill="1" applyBorder="1"/>
    <xf numFmtId="3" fontId="122" fillId="0" borderId="46" xfId="3" applyNumberFormat="1" applyFont="1" applyFill="1" applyBorder="1" applyAlignment="1">
      <alignment horizontal="right"/>
    </xf>
    <xf numFmtId="10" fontId="3" fillId="14" borderId="9" xfId="3" applyNumberFormat="1" applyFont="1" applyFill="1" applyBorder="1"/>
    <xf numFmtId="0" fontId="147" fillId="14" borderId="0" xfId="3" applyFont="1" applyFill="1" applyBorder="1"/>
    <xf numFmtId="0" fontId="147" fillId="52" borderId="0" xfId="3" applyFont="1" applyFill="1" applyBorder="1"/>
    <xf numFmtId="3" fontId="10" fillId="0" borderId="0" xfId="0" applyNumberFormat="1" applyFont="1" applyFill="1" applyBorder="1"/>
    <xf numFmtId="3" fontId="2" fillId="0" borderId="0" xfId="0" applyNumberFormat="1" applyFont="1" applyFill="1"/>
    <xf numFmtId="0" fontId="24" fillId="0" borderId="0" xfId="3" applyFont="1" applyFill="1" applyBorder="1"/>
    <xf numFmtId="0" fontId="144" fillId="43" borderId="0" xfId="3" applyFont="1" applyFill="1" applyBorder="1"/>
    <xf numFmtId="0" fontId="5" fillId="43" borderId="23" xfId="3" applyFill="1" applyBorder="1"/>
    <xf numFmtId="0" fontId="5" fillId="43" borderId="24" xfId="3" applyFill="1" applyBorder="1"/>
    <xf numFmtId="0" fontId="5" fillId="43" borderId="0" xfId="3" applyFont="1" applyFill="1" applyBorder="1"/>
    <xf numFmtId="0" fontId="9" fillId="43" borderId="0" xfId="0" applyFont="1" applyFill="1"/>
    <xf numFmtId="0" fontId="5" fillId="43" borderId="9" xfId="3" applyFont="1" applyFill="1" applyBorder="1"/>
    <xf numFmtId="0" fontId="5" fillId="43" borderId="23" xfId="3" applyFont="1" applyFill="1" applyBorder="1"/>
    <xf numFmtId="0" fontId="5" fillId="43" borderId="24" xfId="3" applyFont="1" applyFill="1" applyBorder="1"/>
    <xf numFmtId="0" fontId="103" fillId="43" borderId="0" xfId="0" applyFont="1" applyFill="1"/>
    <xf numFmtId="1" fontId="0" fillId="43" borderId="0" xfId="0" applyNumberFormat="1" applyFill="1" applyBorder="1"/>
    <xf numFmtId="0" fontId="102" fillId="0" borderId="0" xfId="0" applyFont="1" applyFill="1" applyAlignment="1">
      <alignment horizontal="center" vertical="center"/>
    </xf>
    <xf numFmtId="0" fontId="102" fillId="53" borderId="0" xfId="0" applyFont="1" applyFill="1" applyBorder="1" applyAlignment="1">
      <alignment horizontal="left" vertical="center" indent="1"/>
    </xf>
    <xf numFmtId="0" fontId="107" fillId="37" borderId="0" xfId="0" applyFont="1" applyFill="1" applyBorder="1" applyAlignment="1">
      <alignment horizontal="center" vertical="center" wrapText="1"/>
    </xf>
    <xf numFmtId="0" fontId="102" fillId="37" borderId="42" xfId="0" applyFont="1" applyFill="1" applyBorder="1" applyAlignment="1" applyProtection="1">
      <alignment horizontal="left" vertical="center" indent="1"/>
      <protection locked="0"/>
    </xf>
    <xf numFmtId="0" fontId="102" fillId="37" borderId="37" xfId="0" applyFont="1" applyFill="1" applyBorder="1" applyAlignment="1" applyProtection="1">
      <alignment horizontal="left" vertical="center" indent="1"/>
      <protection locked="0"/>
    </xf>
    <xf numFmtId="0" fontId="102" fillId="37" borderId="41" xfId="0" applyFont="1" applyFill="1" applyBorder="1" applyAlignment="1" applyProtection="1">
      <alignment horizontal="left" vertical="center" indent="1"/>
      <protection locked="0"/>
    </xf>
    <xf numFmtId="0" fontId="117" fillId="37" borderId="0" xfId="0" applyFont="1" applyFill="1" applyBorder="1" applyAlignment="1">
      <alignment horizontal="center" vertical="center" wrapText="1"/>
    </xf>
    <xf numFmtId="0" fontId="119" fillId="37" borderId="0" xfId="0" applyFont="1" applyFill="1" applyBorder="1" applyAlignment="1">
      <alignment horizontal="right" vertical="center" wrapText="1"/>
    </xf>
    <xf numFmtId="0" fontId="118" fillId="37" borderId="0" xfId="0" applyFont="1" applyFill="1" applyBorder="1" applyAlignment="1">
      <alignment horizontal="left" vertical="top"/>
    </xf>
    <xf numFmtId="0" fontId="108" fillId="0" borderId="0" xfId="0" applyFont="1" applyFill="1" applyBorder="1" applyAlignment="1">
      <alignment horizontal="right" wrapText="1"/>
    </xf>
    <xf numFmtId="0" fontId="108" fillId="0" borderId="0" xfId="0" applyFont="1" applyFill="1" applyBorder="1" applyAlignment="1">
      <alignment horizontal="center" wrapText="1"/>
    </xf>
    <xf numFmtId="0" fontId="8" fillId="53" borderId="44" xfId="3" applyFont="1" applyFill="1" applyBorder="1" applyAlignment="1">
      <alignment horizontal="center"/>
    </xf>
    <xf numFmtId="0" fontId="8" fillId="53" borderId="46" xfId="3" applyFont="1" applyFill="1" applyBorder="1" applyAlignment="1">
      <alignment horizontal="center"/>
    </xf>
    <xf numFmtId="0" fontId="8" fillId="53" borderId="38" xfId="3" applyFont="1" applyFill="1" applyBorder="1" applyAlignment="1">
      <alignment horizontal="center"/>
    </xf>
    <xf numFmtId="0" fontId="8" fillId="9" borderId="53" xfId="1" applyFont="1" applyFill="1" applyBorder="1" applyAlignment="1">
      <alignment horizontal="center" vertical="center"/>
    </xf>
    <xf numFmtId="0" fontId="8" fillId="9" borderId="54" xfId="1" applyFont="1" applyFill="1" applyBorder="1" applyAlignment="1">
      <alignment horizontal="center" vertical="center"/>
    </xf>
    <xf numFmtId="0" fontId="8" fillId="9" borderId="55" xfId="1" applyFont="1" applyFill="1" applyBorder="1" applyAlignment="1">
      <alignment horizontal="center" vertical="center"/>
    </xf>
    <xf numFmtId="0" fontId="99" fillId="14" borderId="13" xfId="3" applyFont="1" applyFill="1" applyBorder="1" applyAlignment="1">
      <alignment horizontal="center"/>
    </xf>
    <xf numFmtId="0" fontId="99" fillId="14" borderId="39" xfId="3" applyFont="1" applyFill="1" applyBorder="1" applyAlignment="1">
      <alignment horizontal="center"/>
    </xf>
    <xf numFmtId="0" fontId="99" fillId="14" borderId="50" xfId="3" applyFont="1" applyFill="1" applyBorder="1" applyAlignment="1">
      <alignment horizontal="center"/>
    </xf>
    <xf numFmtId="0" fontId="99" fillId="14" borderId="51" xfId="3" applyFont="1" applyFill="1" applyBorder="1" applyAlignment="1">
      <alignment horizontal="center"/>
    </xf>
    <xf numFmtId="0" fontId="6" fillId="55" borderId="53" xfId="1" applyFont="1" applyFill="1" applyBorder="1" applyAlignment="1">
      <alignment horizontal="center" vertical="center"/>
    </xf>
    <xf numFmtId="0" fontId="6" fillId="55" borderId="54" xfId="1" applyFont="1" applyFill="1" applyBorder="1" applyAlignment="1">
      <alignment horizontal="center" vertical="center"/>
    </xf>
    <xf numFmtId="0" fontId="6" fillId="55" borderId="55" xfId="1" applyFont="1" applyFill="1" applyBorder="1" applyAlignment="1">
      <alignment horizontal="center" vertical="center"/>
    </xf>
    <xf numFmtId="0" fontId="6" fillId="55" borderId="60" xfId="1" applyFont="1" applyFill="1" applyBorder="1" applyAlignment="1">
      <alignment horizontal="center" vertical="center"/>
    </xf>
    <xf numFmtId="0" fontId="6" fillId="55" borderId="61" xfId="1" applyFont="1" applyFill="1" applyBorder="1" applyAlignment="1">
      <alignment horizontal="center" vertical="center"/>
    </xf>
    <xf numFmtId="0" fontId="6" fillId="55" borderId="62" xfId="1" applyFont="1" applyFill="1" applyBorder="1" applyAlignment="1">
      <alignment horizontal="center" vertical="center"/>
    </xf>
    <xf numFmtId="0" fontId="8" fillId="6" borderId="52" xfId="1" applyFont="1" applyFill="1" applyBorder="1" applyAlignment="1">
      <alignment horizontal="left" indent="1"/>
    </xf>
    <xf numFmtId="0" fontId="8" fillId="9" borderId="60" xfId="1" applyFont="1" applyFill="1" applyBorder="1" applyAlignment="1">
      <alignment horizontal="center" vertical="center"/>
    </xf>
    <xf numFmtId="0" fontId="8" fillId="9" borderId="61" xfId="1" applyFont="1" applyFill="1" applyBorder="1" applyAlignment="1">
      <alignment horizontal="center" vertical="center"/>
    </xf>
    <xf numFmtId="0" fontId="8" fillId="9" borderId="62" xfId="1" applyFont="1" applyFill="1" applyBorder="1" applyAlignment="1">
      <alignment horizontal="center" vertical="center"/>
    </xf>
    <xf numFmtId="0" fontId="6" fillId="55" borderId="94" xfId="1" applyFont="1" applyFill="1" applyBorder="1" applyAlignment="1">
      <alignment horizontal="center" vertical="center"/>
    </xf>
    <xf numFmtId="0" fontId="6" fillId="55" borderId="0" xfId="1" applyFont="1" applyFill="1" applyBorder="1" applyAlignment="1">
      <alignment horizontal="center" vertical="center"/>
    </xf>
    <xf numFmtId="0" fontId="6" fillId="55" borderId="83" xfId="1" applyFont="1" applyFill="1" applyBorder="1" applyAlignment="1">
      <alignment horizontal="center" vertical="center"/>
    </xf>
    <xf numFmtId="0" fontId="90" fillId="55" borderId="65" xfId="0" applyFont="1" applyFill="1" applyBorder="1" applyAlignment="1">
      <alignment horizontal="center"/>
    </xf>
    <xf numFmtId="0" fontId="90" fillId="55" borderId="66" xfId="0" applyFont="1" applyFill="1" applyBorder="1" applyAlignment="1">
      <alignment horizontal="center"/>
    </xf>
    <xf numFmtId="0" fontId="90" fillId="55" borderId="67" xfId="0" applyFont="1" applyFill="1" applyBorder="1" applyAlignment="1">
      <alignment horizontal="center"/>
    </xf>
    <xf numFmtId="0" fontId="115" fillId="0" borderId="0" xfId="0" applyFont="1" applyBorder="1" applyAlignment="1">
      <alignment horizontal="center" vertical="center" textRotation="90"/>
    </xf>
    <xf numFmtId="0" fontId="8" fillId="9" borderId="65" xfId="0" applyFont="1" applyFill="1" applyBorder="1" applyAlignment="1">
      <alignment horizontal="center"/>
    </xf>
    <xf numFmtId="0" fontId="8" fillId="9" borderId="66" xfId="0" applyFont="1" applyFill="1" applyBorder="1" applyAlignment="1">
      <alignment horizontal="center"/>
    </xf>
    <xf numFmtId="0" fontId="8" fillId="9" borderId="67" xfId="0" applyFont="1" applyFill="1" applyBorder="1" applyAlignment="1">
      <alignment horizontal="center"/>
    </xf>
    <xf numFmtId="0" fontId="112" fillId="0" borderId="0" xfId="0" applyFont="1" applyBorder="1" applyAlignment="1">
      <alignment horizontal="center" vertical="center" textRotation="90"/>
    </xf>
    <xf numFmtId="0" fontId="124" fillId="0" borderId="21" xfId="0" applyFont="1" applyFill="1" applyBorder="1" applyAlignment="1">
      <alignment horizontal="center" vertical="center"/>
    </xf>
    <xf numFmtId="0" fontId="124" fillId="0" borderId="22" xfId="0" applyFont="1" applyFill="1" applyBorder="1" applyAlignment="1">
      <alignment horizontal="center" vertical="center"/>
    </xf>
    <xf numFmtId="0" fontId="124" fillId="0" borderId="103" xfId="0" applyFont="1" applyFill="1" applyBorder="1" applyAlignment="1">
      <alignment horizontal="center" vertical="center"/>
    </xf>
    <xf numFmtId="0" fontId="124" fillId="0" borderId="42" xfId="0" applyFont="1" applyFill="1" applyBorder="1" applyAlignment="1">
      <alignment horizontal="center" vertical="center"/>
    </xf>
    <xf numFmtId="0" fontId="124" fillId="0" borderId="37" xfId="0" applyFont="1" applyFill="1" applyBorder="1" applyAlignment="1">
      <alignment horizontal="center" vertical="center"/>
    </xf>
    <xf numFmtId="0" fontId="124" fillId="0" borderId="104" xfId="0" applyFont="1" applyFill="1" applyBorder="1" applyAlignment="1">
      <alignment horizontal="center" vertical="center"/>
    </xf>
    <xf numFmtId="0" fontId="100" fillId="14" borderId="22" xfId="3" applyFont="1" applyFill="1" applyBorder="1" applyAlignment="1">
      <alignment horizontal="left" vertical="center"/>
    </xf>
    <xf numFmtId="0" fontId="100" fillId="14" borderId="0" xfId="3" applyFont="1" applyFill="1" applyBorder="1" applyAlignment="1">
      <alignment horizontal="left" vertical="center"/>
    </xf>
    <xf numFmtId="0" fontId="100" fillId="14" borderId="13" xfId="3" applyFont="1" applyFill="1" applyBorder="1" applyAlignment="1">
      <alignment horizontal="left" vertical="center"/>
    </xf>
    <xf numFmtId="0" fontId="123" fillId="14" borderId="54" xfId="0" applyFont="1" applyFill="1" applyBorder="1" applyAlignment="1">
      <alignment horizontal="center" vertical="center"/>
    </xf>
    <xf numFmtId="0" fontId="123" fillId="14" borderId="55" xfId="0" applyFont="1" applyFill="1" applyBorder="1" applyAlignment="1">
      <alignment horizontal="center" vertical="center"/>
    </xf>
    <xf numFmtId="0" fontId="123" fillId="14" borderId="92" xfId="0" applyFont="1" applyFill="1" applyBorder="1" applyAlignment="1">
      <alignment horizontal="center" vertical="center"/>
    </xf>
    <xf numFmtId="0" fontId="123" fillId="14" borderId="93" xfId="0" applyFont="1" applyFill="1" applyBorder="1" applyAlignment="1">
      <alignment horizontal="center" vertical="center"/>
    </xf>
    <xf numFmtId="0" fontId="97" fillId="53" borderId="105" xfId="1" applyFont="1" applyFill="1" applyBorder="1" applyAlignment="1">
      <alignment horizontal="center" vertical="center"/>
    </xf>
    <xf numFmtId="0" fontId="97" fillId="53" borderId="48" xfId="1" applyFont="1" applyFill="1" applyBorder="1" applyAlignment="1">
      <alignment horizontal="center" vertical="center"/>
    </xf>
    <xf numFmtId="0" fontId="97" fillId="53" borderId="106" xfId="1" applyFont="1" applyFill="1" applyBorder="1" applyAlignment="1">
      <alignment horizontal="center" vertical="center"/>
    </xf>
    <xf numFmtId="0" fontId="102" fillId="53" borderId="91" xfId="1" applyFont="1" applyFill="1" applyBorder="1" applyAlignment="1">
      <alignment horizontal="center"/>
    </xf>
    <xf numFmtId="0" fontId="102" fillId="53" borderId="84" xfId="1" applyFont="1" applyFill="1" applyBorder="1" applyAlignment="1">
      <alignment horizontal="center"/>
    </xf>
    <xf numFmtId="0" fontId="102" fillId="53" borderId="89" xfId="1" applyFont="1" applyFill="1" applyBorder="1" applyAlignment="1">
      <alignment horizontal="center"/>
    </xf>
    <xf numFmtId="0" fontId="102" fillId="53" borderId="90" xfId="1" applyFont="1" applyFill="1" applyBorder="1" applyAlignment="1">
      <alignment horizontal="center"/>
    </xf>
    <xf numFmtId="0" fontId="102" fillId="53" borderId="85" xfId="1" applyFont="1" applyFill="1" applyBorder="1" applyAlignment="1">
      <alignment horizontal="center"/>
    </xf>
    <xf numFmtId="0" fontId="30" fillId="66" borderId="95" xfId="0" applyFont="1" applyFill="1" applyBorder="1" applyAlignment="1">
      <alignment horizontal="left" indent="2"/>
    </xf>
    <xf numFmtId="0" fontId="30" fillId="66" borderId="46" xfId="0" applyFont="1" applyFill="1" applyBorder="1" applyAlignment="1">
      <alignment horizontal="left" indent="2"/>
    </xf>
    <xf numFmtId="0" fontId="30" fillId="66" borderId="96" xfId="0" applyFont="1" applyFill="1" applyBorder="1" applyAlignment="1">
      <alignment horizontal="left" indent="2"/>
    </xf>
    <xf numFmtId="0" fontId="30" fillId="40" borderId="97" xfId="0" applyFont="1" applyFill="1" applyBorder="1" applyAlignment="1">
      <alignment horizontal="left" indent="2"/>
    </xf>
    <xf numFmtId="0" fontId="30" fillId="40" borderId="98" xfId="0" applyFont="1" applyFill="1" applyBorder="1" applyAlignment="1">
      <alignment horizontal="left" indent="2"/>
    </xf>
    <xf numFmtId="0" fontId="30" fillId="40" borderId="99" xfId="0" applyFont="1" applyFill="1" applyBorder="1" applyAlignment="1">
      <alignment horizontal="left" indent="2"/>
    </xf>
    <xf numFmtId="0" fontId="30" fillId="55" borderId="94" xfId="0" applyFont="1" applyFill="1" applyBorder="1" applyAlignment="1">
      <alignment horizontal="left" indent="2"/>
    </xf>
    <xf numFmtId="0" fontId="30" fillId="55" borderId="0" xfId="0" applyFont="1" applyFill="1" applyBorder="1" applyAlignment="1">
      <alignment horizontal="left" indent="2"/>
    </xf>
    <xf numFmtId="0" fontId="30" fillId="55" borderId="83" xfId="0" applyFont="1" applyFill="1" applyBorder="1" applyAlignment="1">
      <alignment horizontal="left" indent="2"/>
    </xf>
    <xf numFmtId="0" fontId="30" fillId="63" borderId="95" xfId="0" applyFont="1" applyFill="1" applyBorder="1" applyAlignment="1">
      <alignment horizontal="left" indent="2"/>
    </xf>
    <xf numFmtId="0" fontId="30" fillId="63" borderId="46" xfId="0" applyFont="1" applyFill="1" applyBorder="1" applyAlignment="1">
      <alignment horizontal="left" indent="2"/>
    </xf>
    <xf numFmtId="0" fontId="30" fillId="63" borderId="96" xfId="0" applyFont="1" applyFill="1" applyBorder="1" applyAlignment="1">
      <alignment horizontal="left" indent="2"/>
    </xf>
    <xf numFmtId="0" fontId="30" fillId="64" borderId="95" xfId="0" applyFont="1" applyFill="1" applyBorder="1" applyAlignment="1">
      <alignment horizontal="left" indent="2"/>
    </xf>
    <xf numFmtId="0" fontId="30" fillId="64" borderId="46" xfId="0" applyFont="1" applyFill="1" applyBorder="1" applyAlignment="1">
      <alignment horizontal="left" indent="2"/>
    </xf>
    <xf numFmtId="0" fontId="30" fillId="64" borderId="96" xfId="0" applyFont="1" applyFill="1" applyBorder="1" applyAlignment="1">
      <alignment horizontal="left" indent="2"/>
    </xf>
    <xf numFmtId="0" fontId="30" fillId="58" borderId="95" xfId="0" applyFont="1" applyFill="1" applyBorder="1" applyAlignment="1">
      <alignment horizontal="left" indent="2"/>
    </xf>
    <xf numFmtId="0" fontId="30" fillId="58" borderId="46" xfId="0" applyFont="1" applyFill="1" applyBorder="1" applyAlignment="1">
      <alignment horizontal="left" indent="2"/>
    </xf>
    <xf numFmtId="0" fontId="30" fillId="58" borderId="96" xfId="0" applyFont="1" applyFill="1" applyBorder="1" applyAlignment="1">
      <alignment horizontal="left" indent="2"/>
    </xf>
    <xf numFmtId="0" fontId="30" fillId="67" borderId="95" xfId="0" applyFont="1" applyFill="1" applyBorder="1" applyAlignment="1">
      <alignment horizontal="left" indent="2"/>
    </xf>
    <xf numFmtId="0" fontId="30" fillId="67" borderId="46" xfId="0" applyFont="1" applyFill="1" applyBorder="1" applyAlignment="1">
      <alignment horizontal="left" indent="2"/>
    </xf>
    <xf numFmtId="0" fontId="30" fillId="67" borderId="96" xfId="0" applyFont="1" applyFill="1" applyBorder="1" applyAlignment="1">
      <alignment horizontal="left" indent="2"/>
    </xf>
    <xf numFmtId="0" fontId="30" fillId="65" borderId="95" xfId="0" applyFont="1" applyFill="1" applyBorder="1" applyAlignment="1">
      <alignment horizontal="left" indent="2"/>
    </xf>
    <xf numFmtId="0" fontId="30" fillId="65" borderId="46" xfId="0" applyFont="1" applyFill="1" applyBorder="1" applyAlignment="1">
      <alignment horizontal="left" indent="2"/>
    </xf>
    <xf numFmtId="0" fontId="30" fillId="65" borderId="96" xfId="0" applyFont="1" applyFill="1" applyBorder="1" applyAlignment="1">
      <alignment horizontal="left" indent="2"/>
    </xf>
    <xf numFmtId="0" fontId="30" fillId="40" borderId="95" xfId="0" applyFont="1" applyFill="1" applyBorder="1" applyAlignment="1">
      <alignment horizontal="left" indent="2"/>
    </xf>
    <xf numFmtId="0" fontId="30" fillId="40" borderId="46" xfId="0" applyFont="1" applyFill="1" applyBorder="1" applyAlignment="1">
      <alignment horizontal="left" indent="2"/>
    </xf>
    <xf numFmtId="0" fontId="30" fillId="40" borderId="96" xfId="0" applyFont="1" applyFill="1" applyBorder="1" applyAlignment="1">
      <alignment horizontal="left" indent="2"/>
    </xf>
    <xf numFmtId="0" fontId="30" fillId="38" borderId="95" xfId="0" applyFont="1" applyFill="1" applyBorder="1" applyAlignment="1">
      <alignment horizontal="left" indent="2"/>
    </xf>
    <xf numFmtId="0" fontId="30" fillId="38" borderId="46" xfId="0" applyFont="1" applyFill="1" applyBorder="1" applyAlignment="1">
      <alignment horizontal="left" indent="2"/>
    </xf>
    <xf numFmtId="0" fontId="30" fillId="38" borderId="96" xfId="0" applyFont="1" applyFill="1" applyBorder="1" applyAlignment="1">
      <alignment horizontal="left" indent="2"/>
    </xf>
    <xf numFmtId="0" fontId="30" fillId="68" borderId="95" xfId="0" applyFont="1" applyFill="1" applyBorder="1" applyAlignment="1">
      <alignment horizontal="left" indent="2"/>
    </xf>
    <xf numFmtId="0" fontId="30" fillId="68" borderId="46" xfId="0" applyFont="1" applyFill="1" applyBorder="1" applyAlignment="1">
      <alignment horizontal="left" indent="2"/>
    </xf>
    <xf numFmtId="0" fontId="30" fillId="68" borderId="96" xfId="0" applyFont="1" applyFill="1" applyBorder="1" applyAlignment="1">
      <alignment horizontal="left" indent="2"/>
    </xf>
    <xf numFmtId="0" fontId="30" fillId="48" borderId="95" xfId="0" applyFont="1" applyFill="1" applyBorder="1" applyAlignment="1">
      <alignment horizontal="left" indent="2"/>
    </xf>
    <xf numFmtId="0" fontId="30" fillId="48" borderId="46" xfId="0" applyFont="1" applyFill="1" applyBorder="1" applyAlignment="1">
      <alignment horizontal="left" indent="2"/>
    </xf>
    <xf numFmtId="0" fontId="30" fillId="48" borderId="96" xfId="0" applyFont="1" applyFill="1" applyBorder="1" applyAlignment="1">
      <alignment horizontal="left" indent="2"/>
    </xf>
    <xf numFmtId="0" fontId="30" fillId="8" borderId="107" xfId="0" applyFont="1" applyFill="1" applyBorder="1" applyAlignment="1">
      <alignment horizontal="left" indent="2"/>
    </xf>
    <xf numFmtId="0" fontId="30" fillId="8" borderId="92" xfId="0" applyFont="1" applyFill="1" applyBorder="1" applyAlignment="1">
      <alignment horizontal="left" indent="2"/>
    </xf>
    <xf numFmtId="0" fontId="30" fillId="8" borderId="93" xfId="0" applyFont="1" applyFill="1" applyBorder="1" applyAlignment="1">
      <alignment horizontal="left" indent="2"/>
    </xf>
    <xf numFmtId="0" fontId="30" fillId="57" borderId="95" xfId="0" applyFont="1" applyFill="1" applyBorder="1" applyAlignment="1">
      <alignment horizontal="left" indent="2"/>
    </xf>
    <xf numFmtId="0" fontId="30" fillId="57" borderId="46" xfId="0" applyFont="1" applyFill="1" applyBorder="1" applyAlignment="1">
      <alignment horizontal="left" indent="2"/>
    </xf>
    <xf numFmtId="0" fontId="30" fillId="57" borderId="96" xfId="0" applyFont="1" applyFill="1" applyBorder="1" applyAlignment="1">
      <alignment horizontal="left" indent="2"/>
    </xf>
    <xf numFmtId="0" fontId="30" fillId="65" borderId="121" xfId="0" applyFont="1" applyFill="1" applyBorder="1" applyAlignment="1">
      <alignment horizontal="left" indent="2"/>
    </xf>
    <xf numFmtId="0" fontId="30" fillId="65" borderId="37" xfId="0" applyFont="1" applyFill="1" applyBorder="1" applyAlignment="1">
      <alignment horizontal="left" indent="2"/>
    </xf>
    <xf numFmtId="0" fontId="30" fillId="65" borderId="104" xfId="0" applyFont="1" applyFill="1" applyBorder="1" applyAlignment="1">
      <alignment horizontal="left" indent="2"/>
    </xf>
    <xf numFmtId="0" fontId="123" fillId="14" borderId="53" xfId="0" applyFont="1" applyFill="1" applyBorder="1" applyAlignment="1">
      <alignment horizontal="center" vertical="center"/>
    </xf>
    <xf numFmtId="0" fontId="123" fillId="14" borderId="107" xfId="0" applyFont="1" applyFill="1" applyBorder="1" applyAlignment="1">
      <alignment horizontal="center" vertical="center"/>
    </xf>
    <xf numFmtId="0" fontId="30" fillId="76" borderId="95" xfId="0" applyFont="1" applyFill="1" applyBorder="1" applyAlignment="1">
      <alignment horizontal="left" indent="2"/>
    </xf>
    <xf numFmtId="0" fontId="30" fillId="76" borderId="46" xfId="0" applyFont="1" applyFill="1" applyBorder="1" applyAlignment="1">
      <alignment horizontal="left" indent="2"/>
    </xf>
    <xf numFmtId="0" fontId="30" fillId="76" borderId="96" xfId="0" applyFont="1" applyFill="1" applyBorder="1" applyAlignment="1">
      <alignment horizontal="left" indent="2"/>
    </xf>
    <xf numFmtId="0" fontId="30" fillId="64" borderId="97" xfId="0" applyFont="1" applyFill="1" applyBorder="1" applyAlignment="1">
      <alignment horizontal="left" indent="2"/>
    </xf>
    <xf numFmtId="0" fontId="30" fillId="64" borderId="98" xfId="0" applyFont="1" applyFill="1" applyBorder="1" applyAlignment="1">
      <alignment horizontal="left" indent="2"/>
    </xf>
    <xf numFmtId="0" fontId="30" fillId="64" borderId="99" xfId="0" applyFont="1" applyFill="1" applyBorder="1" applyAlignment="1">
      <alignment horizontal="left" indent="2"/>
    </xf>
    <xf numFmtId="0" fontId="30" fillId="43" borderId="0" xfId="0" applyFont="1" applyFill="1" applyBorder="1" applyAlignment="1">
      <alignment horizontal="left" indent="2"/>
    </xf>
    <xf numFmtId="0" fontId="124" fillId="43" borderId="0" xfId="0" applyFont="1" applyFill="1" applyBorder="1" applyAlignment="1">
      <alignment horizontal="center" vertical="center"/>
    </xf>
    <xf numFmtId="0" fontId="125" fillId="0" borderId="5" xfId="0" applyFont="1" applyFill="1" applyBorder="1" applyAlignment="1">
      <alignment horizontal="justify" vertical="center" wrapText="1"/>
    </xf>
    <xf numFmtId="0" fontId="125" fillId="0" borderId="0" xfId="0" applyFont="1" applyFill="1" applyBorder="1" applyAlignment="1">
      <alignment horizontal="justify" vertical="center" wrapText="1"/>
    </xf>
    <xf numFmtId="0" fontId="125" fillId="0" borderId="16" xfId="0" applyFont="1" applyFill="1" applyBorder="1" applyAlignment="1">
      <alignment horizontal="justify" vertical="center" wrapText="1"/>
    </xf>
    <xf numFmtId="0" fontId="125" fillId="0" borderId="42" xfId="0" applyFont="1" applyFill="1" applyBorder="1" applyAlignment="1">
      <alignment horizontal="justify" vertical="center" wrapText="1"/>
    </xf>
    <xf numFmtId="0" fontId="125" fillId="0" borderId="37" xfId="0" applyFont="1" applyFill="1" applyBorder="1" applyAlignment="1">
      <alignment horizontal="justify" vertical="center" wrapText="1"/>
    </xf>
    <xf numFmtId="0" fontId="125" fillId="0" borderId="41" xfId="0" applyFont="1" applyFill="1" applyBorder="1" applyAlignment="1">
      <alignment horizontal="justify" vertical="center" wrapText="1"/>
    </xf>
    <xf numFmtId="0" fontId="126" fillId="0" borderId="21" xfId="0" applyFont="1" applyFill="1" applyBorder="1" applyAlignment="1">
      <alignment horizontal="center"/>
    </xf>
    <xf numFmtId="0" fontId="126" fillId="0" borderId="22" xfId="0" applyFont="1" applyFill="1" applyBorder="1" applyAlignment="1">
      <alignment horizontal="center"/>
    </xf>
    <xf numFmtId="0" fontId="126" fillId="0" borderId="43" xfId="0" applyFont="1" applyFill="1" applyBorder="1" applyAlignment="1">
      <alignment horizontal="center"/>
    </xf>
    <xf numFmtId="0" fontId="126" fillId="0" borderId="42" xfId="0" applyFont="1" applyFill="1" applyBorder="1" applyAlignment="1">
      <alignment horizontal="center"/>
    </xf>
    <xf numFmtId="0" fontId="126" fillId="0" borderId="37" xfId="0" applyFont="1" applyFill="1" applyBorder="1" applyAlignment="1">
      <alignment horizontal="center"/>
    </xf>
    <xf numFmtId="0" fontId="126" fillId="0" borderId="41" xfId="0" applyFont="1" applyFill="1" applyBorder="1" applyAlignment="1">
      <alignment horizontal="center"/>
    </xf>
    <xf numFmtId="0" fontId="123" fillId="43" borderId="0" xfId="0" applyFont="1" applyFill="1" applyBorder="1" applyAlignment="1">
      <alignment horizontal="center" vertical="center"/>
    </xf>
    <xf numFmtId="0" fontId="97" fillId="43" borderId="0" xfId="1" applyFont="1" applyFill="1" applyBorder="1" applyAlignment="1">
      <alignment horizontal="center" vertical="center"/>
    </xf>
    <xf numFmtId="0" fontId="102" fillId="43" borderId="0" xfId="1" applyFont="1" applyFill="1" applyBorder="1" applyAlignment="1">
      <alignment horizontal="center"/>
    </xf>
    <xf numFmtId="0" fontId="97" fillId="37" borderId="105" xfId="1" applyFont="1" applyFill="1" applyBorder="1" applyAlignment="1">
      <alignment horizontal="center" vertical="center"/>
    </xf>
    <xf numFmtId="0" fontId="97" fillId="37" borderId="48" xfId="1" applyFont="1" applyFill="1" applyBorder="1" applyAlignment="1">
      <alignment horizontal="center" vertical="center"/>
    </xf>
    <xf numFmtId="0" fontId="97" fillId="37" borderId="106" xfId="1" applyFont="1" applyFill="1" applyBorder="1" applyAlignment="1">
      <alignment horizontal="center" vertical="center"/>
    </xf>
    <xf numFmtId="0" fontId="30" fillId="58" borderId="122" xfId="0" applyFont="1" applyFill="1" applyBorder="1" applyAlignment="1">
      <alignment horizontal="left" indent="2"/>
    </xf>
    <xf numFmtId="0" fontId="30" fillId="58" borderId="123" xfId="0" applyFont="1" applyFill="1" applyBorder="1" applyAlignment="1">
      <alignment horizontal="left" indent="2"/>
    </xf>
    <xf numFmtId="0" fontId="30" fillId="58" borderId="124" xfId="0" applyFont="1" applyFill="1" applyBorder="1" applyAlignment="1">
      <alignment horizontal="left" indent="2"/>
    </xf>
    <xf numFmtId="0" fontId="30" fillId="57" borderId="97" xfId="0" applyFont="1" applyFill="1" applyBorder="1" applyAlignment="1">
      <alignment horizontal="left" indent="2"/>
    </xf>
    <xf numFmtId="0" fontId="30" fillId="57" borderId="98" xfId="0" applyFont="1" applyFill="1" applyBorder="1" applyAlignment="1">
      <alignment horizontal="left" indent="2"/>
    </xf>
    <xf numFmtId="0" fontId="30" fillId="57" borderId="99" xfId="0" applyFont="1" applyFill="1" applyBorder="1" applyAlignment="1">
      <alignment horizontal="left" indent="2"/>
    </xf>
    <xf numFmtId="0" fontId="0" fillId="0" borderId="9" xfId="0" applyFill="1" applyBorder="1" applyAlignment="1">
      <alignment horizontal="center"/>
    </xf>
    <xf numFmtId="0" fontId="125" fillId="39" borderId="0" xfId="0" applyFont="1" applyFill="1" applyBorder="1" applyAlignment="1">
      <alignment horizontal="left"/>
    </xf>
    <xf numFmtId="0" fontId="125" fillId="46" borderId="0" xfId="0" applyFont="1" applyFill="1" applyBorder="1" applyAlignment="1">
      <alignment horizontal="left"/>
    </xf>
    <xf numFmtId="0" fontId="27" fillId="0" borderId="9" xfId="0" applyFont="1" applyFill="1" applyBorder="1" applyAlignment="1">
      <alignment horizontal="center" vertical="top"/>
    </xf>
    <xf numFmtId="0" fontId="125" fillId="2" borderId="0" xfId="0" applyFont="1" applyFill="1" applyBorder="1" applyAlignment="1">
      <alignment horizontal="left"/>
    </xf>
    <xf numFmtId="0" fontId="125" fillId="44" borderId="0" xfId="0" applyFont="1" applyFill="1" applyBorder="1" applyAlignment="1">
      <alignment horizontal="left"/>
    </xf>
    <xf numFmtId="0" fontId="125" fillId="33" borderId="0" xfId="0" applyFont="1" applyFill="1" applyBorder="1" applyAlignment="1">
      <alignment horizontal="left"/>
    </xf>
    <xf numFmtId="0" fontId="125" fillId="5" borderId="0" xfId="0" applyFont="1" applyFill="1" applyBorder="1" applyAlignment="1">
      <alignment horizontal="left"/>
    </xf>
    <xf numFmtId="0" fontId="125" fillId="45" borderId="0" xfId="0" applyFont="1" applyFill="1" applyBorder="1" applyAlignment="1">
      <alignment horizontal="left"/>
    </xf>
    <xf numFmtId="0" fontId="125" fillId="36" borderId="0" xfId="0" applyFont="1" applyFill="1" applyBorder="1" applyAlignment="1">
      <alignment horizontal="left"/>
    </xf>
    <xf numFmtId="0" fontId="100" fillId="14" borderId="12" xfId="3" applyFont="1" applyFill="1" applyBorder="1" applyAlignment="1">
      <alignment horizontal="left" vertical="center"/>
    </xf>
    <xf numFmtId="0" fontId="100" fillId="14" borderId="15" xfId="3" applyFont="1" applyFill="1" applyBorder="1" applyAlignment="1">
      <alignment horizontal="left" vertical="center"/>
    </xf>
    <xf numFmtId="0" fontId="134" fillId="53" borderId="0" xfId="0" applyFont="1" applyFill="1" applyAlignment="1">
      <alignment horizontal="center" vertical="top"/>
    </xf>
    <xf numFmtId="0" fontId="0" fillId="69" borderId="0" xfId="0" applyFill="1" applyBorder="1" applyAlignment="1">
      <alignment horizontal="center"/>
    </xf>
    <xf numFmtId="0" fontId="126" fillId="43" borderId="44" xfId="0" applyFont="1" applyFill="1" applyBorder="1" applyAlignment="1">
      <alignment horizontal="left" wrapText="1"/>
    </xf>
    <xf numFmtId="0" fontId="126" fillId="43" borderId="46" xfId="0" applyFont="1" applyFill="1" applyBorder="1" applyAlignment="1">
      <alignment horizontal="left" wrapText="1"/>
    </xf>
    <xf numFmtId="0" fontId="126" fillId="43" borderId="38" xfId="0" applyFont="1" applyFill="1" applyBorder="1" applyAlignment="1">
      <alignment horizontal="left" wrapText="1"/>
    </xf>
    <xf numFmtId="0" fontId="127" fillId="53" borderId="9" xfId="0" applyFont="1" applyFill="1" applyBorder="1" applyAlignment="1">
      <alignment horizontal="left"/>
    </xf>
    <xf numFmtId="0" fontId="127" fillId="53" borderId="44" xfId="0" applyFont="1" applyFill="1" applyBorder="1" applyAlignment="1">
      <alignment horizontal="left"/>
    </xf>
    <xf numFmtId="0" fontId="123" fillId="14" borderId="0" xfId="3" applyFont="1" applyFill="1" applyBorder="1" applyAlignment="1">
      <alignment horizontal="left"/>
    </xf>
    <xf numFmtId="0" fontId="0" fillId="43" borderId="9" xfId="0" applyFont="1" applyFill="1" applyBorder="1" applyAlignment="1">
      <alignment horizontal="left" wrapText="1"/>
    </xf>
    <xf numFmtId="0" fontId="23" fillId="43" borderId="9" xfId="0" applyFont="1" applyFill="1" applyBorder="1" applyAlignment="1"/>
    <xf numFmtId="0" fontId="85" fillId="43" borderId="9" xfId="0" applyFont="1" applyFill="1" applyBorder="1" applyAlignment="1">
      <alignment horizontal="left" wrapText="1" indent="1"/>
    </xf>
    <xf numFmtId="0" fontId="4" fillId="43" borderId="9" xfId="0" applyFont="1" applyFill="1" applyBorder="1" applyAlignment="1">
      <alignment horizontal="left" wrapText="1" indent="1"/>
    </xf>
    <xf numFmtId="0" fontId="142" fillId="14" borderId="13" xfId="3" applyFont="1" applyFill="1" applyBorder="1" applyAlignment="1">
      <alignment horizontal="center"/>
    </xf>
    <xf numFmtId="0" fontId="142" fillId="14" borderId="39" xfId="3" applyFont="1" applyFill="1" applyBorder="1" applyAlignment="1">
      <alignment horizontal="center"/>
    </xf>
    <xf numFmtId="0" fontId="142" fillId="14" borderId="50" xfId="3" applyFont="1" applyFill="1" applyBorder="1" applyAlignment="1">
      <alignment horizontal="center"/>
    </xf>
    <xf numFmtId="0" fontId="142" fillId="14" borderId="51" xfId="3" applyFont="1" applyFill="1" applyBorder="1" applyAlignment="1">
      <alignment horizontal="center"/>
    </xf>
    <xf numFmtId="0" fontId="100" fillId="0" borderId="112" xfId="3" applyFont="1" applyFill="1" applyBorder="1" applyAlignment="1">
      <alignment horizontal="left" vertical="center"/>
    </xf>
    <xf numFmtId="0" fontId="100" fillId="0" borderId="22" xfId="3" applyFont="1" applyFill="1" applyBorder="1" applyAlignment="1">
      <alignment horizontal="left" vertical="center"/>
    </xf>
    <xf numFmtId="0" fontId="100" fillId="0" borderId="113" xfId="3" applyFont="1" applyFill="1" applyBorder="1" applyAlignment="1">
      <alignment horizontal="left" vertical="center"/>
    </xf>
    <xf numFmtId="0" fontId="100" fillId="0" borderId="37" xfId="3" applyFont="1" applyFill="1" applyBorder="1" applyAlignment="1">
      <alignment horizontal="left" vertical="center"/>
    </xf>
    <xf numFmtId="0" fontId="16" fillId="14" borderId="0" xfId="0" applyFont="1" applyFill="1" applyBorder="1" applyAlignment="1">
      <alignment horizontal="center"/>
    </xf>
    <xf numFmtId="0" fontId="141" fillId="14" borderId="5" xfId="0" applyFont="1" applyFill="1" applyBorder="1" applyAlignment="1">
      <alignment horizontal="left" wrapText="1"/>
    </xf>
    <xf numFmtId="0" fontId="141" fillId="14" borderId="0" xfId="0" applyFont="1" applyFill="1" applyBorder="1" applyAlignment="1">
      <alignment horizontal="left" wrapText="1"/>
    </xf>
    <xf numFmtId="0" fontId="147" fillId="72" borderId="0" xfId="0" applyFont="1" applyFill="1" applyBorder="1" applyAlignment="1">
      <alignment horizontal="left"/>
    </xf>
    <xf numFmtId="0" fontId="147" fillId="70" borderId="0" xfId="0" applyFont="1" applyFill="1" applyBorder="1" applyAlignment="1">
      <alignment horizontal="left"/>
    </xf>
    <xf numFmtId="0" fontId="147" fillId="73" borderId="0" xfId="0" applyFont="1" applyFill="1" applyBorder="1" applyAlignment="1">
      <alignment horizontal="left"/>
    </xf>
    <xf numFmtId="0" fontId="100" fillId="14" borderId="21" xfId="3" applyFont="1" applyFill="1" applyBorder="1" applyAlignment="1">
      <alignment horizontal="left" vertical="center"/>
    </xf>
    <xf numFmtId="0" fontId="100" fillId="14" borderId="43" xfId="3" applyFont="1" applyFill="1" applyBorder="1" applyAlignment="1">
      <alignment horizontal="left" vertical="center"/>
    </xf>
    <xf numFmtId="0" fontId="100" fillId="14" borderId="42" xfId="3" applyFont="1" applyFill="1" applyBorder="1" applyAlignment="1">
      <alignment horizontal="left" vertical="center"/>
    </xf>
    <xf numFmtId="0" fontId="100" fillId="14" borderId="37" xfId="3" applyFont="1" applyFill="1" applyBorder="1" applyAlignment="1">
      <alignment horizontal="left" vertical="center"/>
    </xf>
    <xf numFmtId="0" fontId="100" fillId="14" borderId="41" xfId="3" applyFont="1" applyFill="1" applyBorder="1" applyAlignment="1">
      <alignment horizontal="left" vertical="center"/>
    </xf>
    <xf numFmtId="0" fontId="127" fillId="53" borderId="5" xfId="0" applyFont="1" applyFill="1" applyBorder="1" applyAlignment="1">
      <alignment horizontal="left"/>
    </xf>
    <xf numFmtId="0" fontId="127" fillId="53" borderId="0" xfId="0" applyFont="1" applyFill="1" applyBorder="1" applyAlignment="1">
      <alignment horizontal="left"/>
    </xf>
    <xf numFmtId="0" fontId="18" fillId="14" borderId="12" xfId="3" applyFont="1" applyFill="1" applyBorder="1" applyAlignment="1">
      <alignment horizontal="center"/>
    </xf>
    <xf numFmtId="0" fontId="18" fillId="14" borderId="13" xfId="3" applyFont="1" applyFill="1" applyBorder="1" applyAlignment="1">
      <alignment horizontal="center"/>
    </xf>
    <xf numFmtId="0" fontId="18" fillId="14" borderId="14" xfId="3" applyFont="1" applyFill="1" applyBorder="1" applyAlignment="1">
      <alignment horizontal="center"/>
    </xf>
    <xf numFmtId="0" fontId="18" fillId="14" borderId="15" xfId="3" applyFont="1" applyFill="1" applyBorder="1" applyAlignment="1">
      <alignment horizontal="center"/>
    </xf>
    <xf numFmtId="0" fontId="18" fillId="14" borderId="0" xfId="3" applyFont="1" applyFill="1" applyBorder="1" applyAlignment="1">
      <alignment horizontal="center"/>
    </xf>
    <xf numFmtId="0" fontId="18" fillId="14" borderId="16" xfId="3" applyFont="1" applyFill="1" applyBorder="1" applyAlignment="1">
      <alignment horizontal="center"/>
    </xf>
    <xf numFmtId="0" fontId="18" fillId="14" borderId="8" xfId="3" applyFont="1" applyFill="1" applyBorder="1" applyAlignment="1">
      <alignment horizontal="center"/>
    </xf>
    <xf numFmtId="0" fontId="18" fillId="14" borderId="17" xfId="3" applyFont="1" applyFill="1" applyBorder="1" applyAlignment="1">
      <alignment horizontal="center"/>
    </xf>
    <xf numFmtId="0" fontId="18" fillId="14" borderId="18" xfId="3" applyFont="1" applyFill="1" applyBorder="1" applyAlignment="1">
      <alignment horizontal="center"/>
    </xf>
    <xf numFmtId="0" fontId="97" fillId="53" borderId="114" xfId="0" applyFont="1" applyFill="1" applyBorder="1" applyAlignment="1">
      <alignment horizontal="center" vertical="center"/>
    </xf>
    <xf numFmtId="0" fontId="97" fillId="53" borderId="115" xfId="0" applyFont="1" applyFill="1" applyBorder="1" applyAlignment="1">
      <alignment horizontal="center" vertical="center"/>
    </xf>
    <xf numFmtId="0" fontId="97" fillId="53" borderId="116" xfId="0" applyFont="1" applyFill="1" applyBorder="1" applyAlignment="1">
      <alignment horizontal="center" vertical="center"/>
    </xf>
    <xf numFmtId="0" fontId="0" fillId="52" borderId="0" xfId="0" applyFill="1" applyBorder="1" applyAlignment="1">
      <alignment horizontal="center"/>
    </xf>
    <xf numFmtId="0" fontId="147" fillId="36" borderId="66" xfId="0" applyFont="1" applyFill="1" applyBorder="1" applyAlignment="1">
      <alignment horizontal="left"/>
    </xf>
    <xf numFmtId="0" fontId="147" fillId="75" borderId="0" xfId="0" applyFont="1" applyFill="1" applyBorder="1" applyAlignment="1">
      <alignment horizontal="left"/>
    </xf>
    <xf numFmtId="0" fontId="147" fillId="71" borderId="0" xfId="0" applyFont="1" applyFill="1" applyBorder="1" applyAlignment="1">
      <alignment horizontal="left"/>
    </xf>
    <xf numFmtId="0" fontId="147" fillId="74" borderId="0" xfId="0" applyFont="1" applyFill="1" applyBorder="1" applyAlignment="1">
      <alignment horizontal="left"/>
    </xf>
    <xf numFmtId="0" fontId="142" fillId="14" borderId="0" xfId="3" applyFont="1" applyFill="1" applyBorder="1" applyAlignment="1">
      <alignment horizontal="center"/>
    </xf>
    <xf numFmtId="0" fontId="142" fillId="14" borderId="40" xfId="3" applyFont="1" applyFill="1" applyBorder="1" applyAlignment="1">
      <alignment horizontal="center"/>
    </xf>
    <xf numFmtId="0" fontId="127" fillId="53" borderId="21" xfId="0" applyFont="1" applyFill="1" applyBorder="1" applyAlignment="1">
      <alignment horizontal="left"/>
    </xf>
    <xf numFmtId="0" fontId="127" fillId="53" borderId="22" xfId="0" applyFont="1" applyFill="1" applyBorder="1" applyAlignment="1">
      <alignment horizontal="left"/>
    </xf>
    <xf numFmtId="0" fontId="147" fillId="49" borderId="0" xfId="0" applyFont="1" applyFill="1" applyBorder="1" applyAlignment="1">
      <alignment horizontal="left"/>
    </xf>
    <xf numFmtId="0" fontId="123" fillId="14" borderId="37" xfId="3" applyFont="1" applyFill="1" applyBorder="1" applyAlignment="1">
      <alignment horizontal="left"/>
    </xf>
    <xf numFmtId="0" fontId="145" fillId="37" borderId="0" xfId="0" applyFont="1" applyFill="1" applyBorder="1" applyAlignment="1">
      <alignment horizontal="left" vertical="top" wrapText="1" indent="2"/>
    </xf>
  </cellXfs>
  <cellStyles count="122">
    <cellStyle name="20% - Énfasis1 2" xfId="4"/>
    <cellStyle name="Énfasis1 2" xfId="5"/>
    <cellStyle name="Euro" xfId="6"/>
    <cellStyle name="Euro 2" xfId="7"/>
    <cellStyle name="Euro 2 2" xfId="8"/>
    <cellStyle name="Millares" xfId="121" builtinId="3"/>
    <cellStyle name="Millares 2" xfId="9"/>
    <cellStyle name="Millares 2 2" xfId="10"/>
    <cellStyle name="Millares 2 3" xfId="11"/>
    <cellStyle name="Millares 3" xfId="12"/>
    <cellStyle name="Millares 4" xfId="13"/>
    <cellStyle name="Millares 4 2" xfId="14"/>
    <cellStyle name="Millares 5" xfId="15"/>
    <cellStyle name="Millares 6" xfId="16"/>
    <cellStyle name="MSTRStyle.Todos.c1_52f964ae-1296-4f42-bb87-019f46548c2f" xfId="17"/>
    <cellStyle name="MSTRStyle.Todos.c10_745038c7-1a78-470d-9437-40e9f6b9d9c3" xfId="18"/>
    <cellStyle name="MSTRStyle.Todos.c100_1613a88e-969b-4cc4-86b3-eac0688e1e97" xfId="19"/>
    <cellStyle name="MSTRStyle.Todos.c101_9cd2080a-5cf6-4cc8-aedf-a5c43dea73c1" xfId="20"/>
    <cellStyle name="MSTRStyle.Todos.c102_f36322f0-0d02-4448-af76-c7674878992d" xfId="21"/>
    <cellStyle name="MSTRStyle.Todos.c103_202602b9-f756-44e7-a3d0-bc48da62f245" xfId="22"/>
    <cellStyle name="MSTRStyle.Todos.c104_de974a63-7402-49b7-a80f-df57f38bbdc4" xfId="23"/>
    <cellStyle name="MSTRStyle.Todos.c105_bcedf06e-4430-44ef-9238-133a472076ae" xfId="24"/>
    <cellStyle name="MSTRStyle.Todos.c106_317a7a73-b88e-4a90-b34a-d239fd75674a" xfId="25"/>
    <cellStyle name="MSTRStyle.Todos.c107_6cdb737b-64ca-444d-bee6-81fa888b413c" xfId="26"/>
    <cellStyle name="MSTRStyle.Todos.c108_9ac0c045-8e41-455a-9991-3115e3c412ab" xfId="27"/>
    <cellStyle name="MSTRStyle.Todos.c109_480f9aa6-69d2-40d3-9f52-de4ed82ad761" xfId="28"/>
    <cellStyle name="MSTRStyle.Todos.c11_00888ebe-9936-49f4-9496-e65d3c7253af" xfId="29"/>
    <cellStyle name="MSTRStyle.Todos.c110_c9e7a5df-95fa-4a4d-9795-0aa6301425a7" xfId="30"/>
    <cellStyle name="MSTRStyle.Todos.c111_3dba2bcc-f093-41a4-8448-6ab8e1497749" xfId="31"/>
    <cellStyle name="MSTRStyle.Todos.c112_00e9e5c8-92b3-49c1-8204-362d1fe4184c" xfId="32"/>
    <cellStyle name="MSTRStyle.Todos.c113_9c752350-1b7b-466f-a554-899f0fe13e7e" xfId="33"/>
    <cellStyle name="MSTRStyle.Todos.c114_30de62dd-3ebd-421c-8dd2-8e4aed71764d" xfId="34"/>
    <cellStyle name="MSTRStyle.Todos.c115_a528c8fc-6323-4947-84b2-d464ca339489" xfId="35"/>
    <cellStyle name="MSTRStyle.Todos.c116_6bbcd8bd-ca12-4da7-ba41-c8004fb9868a" xfId="36"/>
    <cellStyle name="MSTRStyle.Todos.c117_e96cf875-2de0-4c83-887a-dabde9e91030" xfId="37"/>
    <cellStyle name="MSTRStyle.Todos.c118_4b01ce85-7e59-4c26-af55-c4751077b535" xfId="38"/>
    <cellStyle name="MSTRStyle.Todos.c12_1814a7cb-353f-4bde-b9fc-9aad1986c076" xfId="39"/>
    <cellStyle name="MSTRStyle.Todos.c120_9c7421d9-ea92-43e5-9d10-4bc6ff33f56e" xfId="40"/>
    <cellStyle name="MSTRStyle.Todos.c122_8f176fcc-26d8-43d1-b6ac-dff90d383b34" xfId="41"/>
    <cellStyle name="MSTRStyle.Todos.c123_e19fffb5-c117-42c3-b955-2039b64b8abd" xfId="42"/>
    <cellStyle name="MSTRStyle.Todos.c13_0e67029a-671b-4f69-8af5-52adb63238f6" xfId="43"/>
    <cellStyle name="MSTRStyle.Todos.c14_4dbd01ee-7858-4a22-a888-32323d96efdd" xfId="44"/>
    <cellStyle name="MSTRStyle.Todos.c15_10e60dbc-5646-4c59-9560-77aef6bfc3b6" xfId="45"/>
    <cellStyle name="MSTRStyle.Todos.c16_4b25ea97-e777-4c75-a8f1-028ceb6c1720" xfId="46"/>
    <cellStyle name="MSTRStyle.Todos.c17_09293702-519a-4e2a-9909-627356a8cf34" xfId="47"/>
    <cellStyle name="MSTRStyle.Todos.c18_0b0b57cf-162e-48c4-a15b-dc1f1c2b28dc" xfId="48"/>
    <cellStyle name="MSTRStyle.Todos.c19_0914cb59-1017-44aa-a0ec-a507e1ce5702" xfId="49"/>
    <cellStyle name="MSTRStyle.Todos.c2_118bcbde-59ae-4ae0-b957-3c4c2adf4234" xfId="50"/>
    <cellStyle name="MSTRStyle.Todos.c20_1f01c000-9b1c-4424-bd9c-b987a2e55ae9" xfId="51"/>
    <cellStyle name="MSTRStyle.Todos.c21_041cadae-03a0-45ed-b5aa-5be8b245620e" xfId="52"/>
    <cellStyle name="MSTRStyle.Todos.c22_40bd1af1-25d5-407a-9c96-f980a22c21db" xfId="53"/>
    <cellStyle name="MSTRStyle.Todos.c23_443d8917-e5f0-4e5f-b703-feace14a2def" xfId="54"/>
    <cellStyle name="MSTRStyle.Todos.c24_806c4fba-e37d-4e5d-93e8-e4e7f56d4b20" xfId="55"/>
    <cellStyle name="MSTRStyle.Todos.c25_a4b926be-1f47-4e59-9033-27ad4cc2358b" xfId="56"/>
    <cellStyle name="MSTRStyle.Todos.c26_dbcc9ee0-5987-44b2-acda-e02759623b42" xfId="57"/>
    <cellStyle name="MSTRStyle.Todos.c27_b07f9e65-b8fa-4e40-a1c4-0a68985274cc" xfId="58"/>
    <cellStyle name="MSTRStyle.Todos.c28_36334cea-7099-4e82-a8ec-20f7a6acbceb" xfId="59"/>
    <cellStyle name="MSTRStyle.Todos.c3_02fbbdd1-029b-4d58-a416-302de7e3b5c6" xfId="60"/>
    <cellStyle name="MSTRStyle.Todos.c30_0ab2552d-3dec-474c-b9ae-76322d751570" xfId="61"/>
    <cellStyle name="MSTRStyle.Todos.c31_905b4317-9844-497a-8473-dcd40dfeb702" xfId="62"/>
    <cellStyle name="MSTRStyle.Todos.c32_17fabbab-6356-43c3-be5e-870dbe27bd79" xfId="63"/>
    <cellStyle name="MSTRStyle.Todos.c33_4d93c852-c118-42e0-89dd-ce373e861d74" xfId="64"/>
    <cellStyle name="MSTRStyle.Todos.c34_0622de91-cb85-4fa8-bb88-f256874ee192" xfId="65"/>
    <cellStyle name="MSTRStyle.Todos.c35_55c2b59b-bf65-44d0-9785-804457698daf" xfId="66"/>
    <cellStyle name="MSTRStyle.Todos.c36_10889a94-6fc5-4a91-9f99-4cb768210f9c" xfId="67"/>
    <cellStyle name="MSTRStyle.Todos.c37_3c4bdf50-8d9b-4a82-a9a7-7da3741972a4" xfId="68"/>
    <cellStyle name="MSTRStyle.Todos.c38_063f97b2-8786-4895-82aa-1aa397c04c5d" xfId="69"/>
    <cellStyle name="MSTRStyle.Todos.c39_2306ec5c-c1b6-477b-99e6-756b2a5d003e" xfId="70"/>
    <cellStyle name="MSTRStyle.Todos.c4_8ef53e29-3574-4b47-a055-2035f7b753d1" xfId="71"/>
    <cellStyle name="MSTRStyle.Todos.c40_3322b317-696f-4eaa-a49e-c6d06ce4be42" xfId="72"/>
    <cellStyle name="MSTRStyle.Todos.c41_0f0a36be-f8e9-4cfe-8192-ff7d472649f5" xfId="73"/>
    <cellStyle name="MSTRStyle.Todos.c42_5be61af8-7c13-4e28-9d7f-4cfbabac7885" xfId="74"/>
    <cellStyle name="MSTRStyle.Todos.c43_8fb07ab6-cb7e-4e63-8985-ebb5fb2b51a7" xfId="75"/>
    <cellStyle name="MSTRStyle.Todos.c44_7559b43a-6d88-47fd-88b6-46a6b65d6a5c" xfId="76"/>
    <cellStyle name="MSTRStyle.Todos.c45_45cf7e1e-3581-457e-ab2f-8e62257dcd67" xfId="77"/>
    <cellStyle name="MSTRStyle.Todos.c47_3ffde3bf-7862-41c1-a51a-1f092786510d" xfId="78"/>
    <cellStyle name="MSTRStyle.Todos.c48_ec81d13f-3352-4fb3-bd5d-e07acf981721" xfId="79"/>
    <cellStyle name="MSTRStyle.Todos.c52_29c1f1ed-07d2-4e60-b12d-96d91c700c27" xfId="80"/>
    <cellStyle name="MSTRStyle.Todos.c55_ab4022af-2ba6-4b07-bd1a-0d524c3fc708" xfId="81"/>
    <cellStyle name="MSTRStyle.Todos.c6_015ad492-d167-4927-9f9a-8a4cec49d6c8" xfId="82"/>
    <cellStyle name="MSTRStyle.Todos.c7_41611b9c-4009-4ae7-b470-e166594f7229" xfId="83"/>
    <cellStyle name="MSTRStyle.Todos.c72_ea2cb67a-503c-4e9b-ac30-a08922f8af61" xfId="84"/>
    <cellStyle name="MSTRStyle.Todos.c77_cfc49ff0-ada7-455f-98e3-a2fe223ef08c" xfId="85"/>
    <cellStyle name="MSTRStyle.Todos.c78_78f24b06-b900-4a8b-a270-2f4eb477e352" xfId="86"/>
    <cellStyle name="MSTRStyle.Todos.c79_dbc1bb9e-4c11-4a6c-991a-62e3ed186307" xfId="87"/>
    <cellStyle name="MSTRStyle.Todos.c8_c8847696-99da-456c-b137-d5ac8b541da4" xfId="88"/>
    <cellStyle name="MSTRStyle.Todos.c80_05834280-b874-45d9-9e5d-8c91e815a3df" xfId="89"/>
    <cellStyle name="MSTRStyle.Todos.c81_fe34d09e-8791-4a7a-854d-744db95f55a6" xfId="90"/>
    <cellStyle name="MSTRStyle.Todos.c9_150ecd5f-fd55-40d7-924e-e72cbce38355" xfId="91"/>
    <cellStyle name="MSTRStyle.Todos.c90_3aa12d95-1fce-4435-8732-e95c64c2b85b" xfId="92"/>
    <cellStyle name="MSTRStyle.Todos.c95_2cb27dc0-63b2-42c6-af3d-5a698b659345" xfId="93"/>
    <cellStyle name="MSTRStyle.Todos.c96_dd541224-818b-4b64-8b6b-6abab57782e6" xfId="94"/>
    <cellStyle name="MSTRStyle.Todos.c97_b175806a-9828-46bd-89a0-db82d9a719ea" xfId="95"/>
    <cellStyle name="MSTRStyle.Todos.c98_474648fb-c9ff-421a-ae0d-94db8382fc6d" xfId="96"/>
    <cellStyle name="MSTRStyle.Todos.c99_bc82c7ea-73d0-4905-af63-6dea76686f3b" xfId="97"/>
    <cellStyle name="Normal" xfId="0" builtinId="0"/>
    <cellStyle name="Normal 10" xfId="98"/>
    <cellStyle name="Normal 11" xfId="99"/>
    <cellStyle name="Normal 2" xfId="1"/>
    <cellStyle name="Normal 2 2" xfId="3"/>
    <cellStyle name="Normal 3" xfId="100"/>
    <cellStyle name="Normal 3 2" xfId="101"/>
    <cellStyle name="Normal 3 3" xfId="102"/>
    <cellStyle name="Normal 3 3 2" xfId="103"/>
    <cellStyle name="Normal 3 4" xfId="104"/>
    <cellStyle name="Normal 4" xfId="105"/>
    <cellStyle name="Normal 4 2" xfId="106"/>
    <cellStyle name="Normal 4 2 2" xfId="107"/>
    <cellStyle name="Normal 4 3" xfId="108"/>
    <cellStyle name="Normal 4 4" xfId="109"/>
    <cellStyle name="Normal 4 5" xfId="110"/>
    <cellStyle name="Normal 4 6" xfId="111"/>
    <cellStyle name="Normal 5" xfId="112"/>
    <cellStyle name="Normal 5 2" xfId="113"/>
    <cellStyle name="Normal 6" xfId="114"/>
    <cellStyle name="Normal 6 2" xfId="115"/>
    <cellStyle name="Normal 6 3" xfId="116"/>
    <cellStyle name="Normal 7" xfId="117"/>
    <cellStyle name="Normal 7 2" xfId="118"/>
    <cellStyle name="Normal 8" xfId="119"/>
    <cellStyle name="Normal 9" xfId="120"/>
    <cellStyle name="Porcentaje" xfId="2" builtinId="5"/>
  </cellStyles>
  <dxfs count="36">
    <dxf>
      <font>
        <b/>
        <i val="0"/>
      </font>
      <fill>
        <patternFill>
          <bgColor rgb="FFFF0000"/>
        </patternFill>
      </fill>
    </dxf>
    <dxf>
      <font>
        <color theme="2" tint="-0.749961851863155"/>
      </font>
      <fill>
        <patternFill>
          <bgColor theme="2" tint="-0.749961851863155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2"/>
      </font>
      <fill>
        <patternFill>
          <bgColor theme="2"/>
        </patternFill>
      </fill>
    </dxf>
    <dxf>
      <font>
        <color theme="2" tint="-0.749961851863155"/>
      </font>
      <fill>
        <patternFill>
          <bgColor theme="2" tint="-0.749961851863155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2"/>
      </font>
      <fill>
        <patternFill>
          <bgColor theme="2"/>
        </patternFill>
      </fill>
    </dxf>
    <dxf>
      <font>
        <color theme="2" tint="-0.749961851863155"/>
      </font>
      <fill>
        <patternFill>
          <bgColor theme="2" tint="-0.749961851863155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2"/>
      </font>
      <fill>
        <patternFill>
          <bgColor theme="2"/>
        </patternFill>
      </fill>
    </dxf>
    <dxf>
      <font>
        <color theme="2" tint="-0.749961851863155"/>
      </font>
      <fill>
        <patternFill>
          <bgColor theme="2" tint="-0.749961851863155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2"/>
      </font>
      <fill>
        <patternFill>
          <bgColor theme="2"/>
        </patternFill>
      </fill>
    </dxf>
    <dxf>
      <font>
        <color theme="2" tint="-0.749961851863155"/>
      </font>
      <fill>
        <patternFill>
          <bgColor theme="2" tint="-0.749961851863155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2"/>
      </font>
      <fill>
        <patternFill>
          <bgColor theme="2"/>
        </patternFill>
      </fill>
    </dxf>
    <dxf>
      <font>
        <color theme="2" tint="-0.749961851863155"/>
      </font>
      <fill>
        <patternFill>
          <bgColor theme="2" tint="-0.749961851863155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2"/>
      </font>
      <fill>
        <patternFill>
          <bgColor theme="2"/>
        </patternFill>
      </fill>
    </dxf>
    <dxf>
      <font>
        <color theme="8" tint="-0.499984740745262"/>
      </font>
      <fill>
        <patternFill>
          <bgColor theme="8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C3D69B"/>
      <color rgb="FFFFFF99"/>
      <color rgb="FF00B0F0"/>
      <color rgb="FFB1A0C7"/>
      <color rgb="FF4F6228"/>
      <color rgb="FF77933C"/>
      <color rgb="FFC4D79B"/>
      <color rgb="FF4A452A"/>
      <color rgb="FFFAC090"/>
      <color rgb="FF4945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Viviendas con ordenador</c:v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5875">
                <a:solidFill>
                  <a:schemeClr val="bg2">
                    <a:lumMod val="50000"/>
                  </a:schemeClr>
                </a:solidFill>
                <a:headEnd w="lg" len="lg"/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'H2_2.1'!$E$13:$N$13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'H2_2.1'!$E$14:$N$14</c:f>
              <c:numCache>
                <c:formatCode>0.0</c:formatCode>
                <c:ptCount val="10"/>
                <c:pt idx="0">
                  <c:v>55.9</c:v>
                </c:pt>
                <c:pt idx="1">
                  <c:v>58.9</c:v>
                </c:pt>
                <c:pt idx="2">
                  <c:v>62.2</c:v>
                </c:pt>
                <c:pt idx="3">
                  <c:v>65.099999999999994</c:v>
                </c:pt>
                <c:pt idx="4">
                  <c:v>67.400000000000006</c:v>
                </c:pt>
                <c:pt idx="5">
                  <c:v>70.3</c:v>
                </c:pt>
                <c:pt idx="6">
                  <c:v>72.599999999999994</c:v>
                </c:pt>
                <c:pt idx="7">
                  <c:v>73.3</c:v>
                </c:pt>
                <c:pt idx="8">
                  <c:v>74.8</c:v>
                </c:pt>
                <c:pt idx="9">
                  <c:v>75.900000000000006</c:v>
                </c:pt>
              </c:numCache>
            </c:numRef>
          </c:val>
        </c:ser>
        <c:ser>
          <c:idx val="1"/>
          <c:order val="1"/>
          <c:tx>
            <c:v>Viviendas sin ordenador</c:v>
          </c:tx>
          <c:spPr>
            <a:solidFill>
              <a:srgbClr val="663300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>
                <a:solidFill>
                  <a:schemeClr val="accent6">
                    <a:lumMod val="50000"/>
                  </a:schemeClr>
                </a:solidFill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'H2_2.1'!$E$13:$N$13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'H2_2.1'!$E$15:$N$15</c:f>
              <c:numCache>
                <c:formatCode>0.0</c:formatCode>
                <c:ptCount val="10"/>
                <c:pt idx="0">
                  <c:v>44.1</c:v>
                </c:pt>
                <c:pt idx="1">
                  <c:v>41.1</c:v>
                </c:pt>
                <c:pt idx="2">
                  <c:v>37.799999999999997</c:v>
                </c:pt>
                <c:pt idx="3">
                  <c:v>34.900000000000006</c:v>
                </c:pt>
                <c:pt idx="4">
                  <c:v>32.599999999999994</c:v>
                </c:pt>
                <c:pt idx="5">
                  <c:v>29.700000000000003</c:v>
                </c:pt>
                <c:pt idx="6">
                  <c:v>27.400000000000006</c:v>
                </c:pt>
                <c:pt idx="7">
                  <c:v>26.700000000000003</c:v>
                </c:pt>
                <c:pt idx="8">
                  <c:v>25.200000000000003</c:v>
                </c:pt>
                <c:pt idx="9">
                  <c:v>24.099999999999994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251344224"/>
        <c:axId val="250415504"/>
      </c:barChart>
      <c:catAx>
        <c:axId val="251344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0415504"/>
        <c:crosses val="autoZero"/>
        <c:auto val="1"/>
        <c:lblAlgn val="ctr"/>
        <c:lblOffset val="100"/>
        <c:noMultiLvlLbl val="0"/>
      </c:catAx>
      <c:valAx>
        <c:axId val="250415504"/>
        <c:scaling>
          <c:orientation val="minMax"/>
          <c:max val="8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solidFill>
            <a:schemeClr val="bg1"/>
          </a:solidFill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1344224"/>
        <c:crosses val="autoZero"/>
        <c:crossBetween val="between"/>
      </c:valAx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>
          <a:solidFill>
            <a:schemeClr val="bg2">
              <a:lumMod val="50000"/>
            </a:schemeClr>
          </a:solidFill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% Hombre</c:v>
          </c:tx>
          <c:spPr>
            <a:ln>
              <a:solidFill>
                <a:srgbClr val="008080"/>
              </a:solidFill>
            </a:ln>
          </c:spPr>
          <c:marker>
            <c:symbol val="circle"/>
            <c:size val="5"/>
            <c:spPr>
              <a:solidFill>
                <a:srgbClr val="008080"/>
              </a:solidFill>
              <a:ln w="12700">
                <a:solidFill>
                  <a:schemeClr val="bg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'H2_2.2'!$E$29:$N$29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'H2_2.2'!$E$30:$N$30</c:f>
              <c:numCache>
                <c:formatCode>0.0</c:formatCode>
                <c:ptCount val="10"/>
                <c:pt idx="0">
                  <c:v>57</c:v>
                </c:pt>
                <c:pt idx="1">
                  <c:v>60.3</c:v>
                </c:pt>
                <c:pt idx="2">
                  <c:v>63.9</c:v>
                </c:pt>
                <c:pt idx="3">
                  <c:v>66.099999999999994</c:v>
                </c:pt>
                <c:pt idx="4">
                  <c:v>69.7</c:v>
                </c:pt>
                <c:pt idx="5">
                  <c:v>71.5</c:v>
                </c:pt>
                <c:pt idx="6">
                  <c:v>74.7</c:v>
                </c:pt>
                <c:pt idx="7">
                  <c:v>74.099999999999994</c:v>
                </c:pt>
                <c:pt idx="8">
                  <c:v>75.400000000000006</c:v>
                </c:pt>
                <c:pt idx="9">
                  <c:v>76.2</c:v>
                </c:pt>
              </c:numCache>
            </c:numRef>
          </c:val>
          <c:smooth val="0"/>
        </c:ser>
        <c:ser>
          <c:idx val="1"/>
          <c:order val="1"/>
          <c:tx>
            <c:v>% Mujer</c:v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'H2_2.2'!$E$29:$N$29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'H2_2.2'!$E$31:$N$31</c:f>
              <c:numCache>
                <c:formatCode>0.0</c:formatCode>
                <c:ptCount val="10"/>
                <c:pt idx="0">
                  <c:v>49.7</c:v>
                </c:pt>
                <c:pt idx="1">
                  <c:v>52.7</c:v>
                </c:pt>
                <c:pt idx="2">
                  <c:v>56.6</c:v>
                </c:pt>
                <c:pt idx="3">
                  <c:v>58.6</c:v>
                </c:pt>
                <c:pt idx="4">
                  <c:v>63.8</c:v>
                </c:pt>
                <c:pt idx="5">
                  <c:v>65.900000000000006</c:v>
                </c:pt>
                <c:pt idx="6">
                  <c:v>69.3</c:v>
                </c:pt>
                <c:pt idx="7">
                  <c:v>70.099999999999994</c:v>
                </c:pt>
                <c:pt idx="8">
                  <c:v>71.3</c:v>
                </c:pt>
                <c:pt idx="9">
                  <c:v>71.5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chemeClr val="tx2">
                  <a:lumMod val="50000"/>
                </a:schemeClr>
              </a:solidFill>
              <a:prstDash val="dash"/>
            </a:ln>
          </c:spPr>
        </c:hiLowLines>
        <c:marker val="1"/>
        <c:smooth val="0"/>
        <c:axId val="250687592"/>
        <c:axId val="537373912"/>
      </c:lineChart>
      <c:catAx>
        <c:axId val="250687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3912"/>
        <c:crosses val="autoZero"/>
        <c:auto val="1"/>
        <c:lblAlgn val="ctr"/>
        <c:lblOffset val="100"/>
        <c:noMultiLvlLbl val="0"/>
      </c:catAx>
      <c:valAx>
        <c:axId val="537373912"/>
        <c:scaling>
          <c:orientation val="minMax"/>
          <c:max val="80"/>
          <c:min val="4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0687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ln>
          <a:solidFill>
            <a:schemeClr val="bg2">
              <a:lumMod val="50000"/>
            </a:schemeClr>
          </a:solidFill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16-24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66799101099024E-2"/>
                  <c:y val="-4.5803943972038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0440435043274975E-3"/>
                  <c:y val="-1.1848341232227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'H2_2.2'!$E$45:$N$45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'H2_2.2'!$E$46:$N$46</c:f>
              <c:numCache>
                <c:formatCode>0.0</c:formatCode>
                <c:ptCount val="10"/>
                <c:pt idx="0">
                  <c:v>85.1</c:v>
                </c:pt>
                <c:pt idx="1">
                  <c:v>88.3</c:v>
                </c:pt>
                <c:pt idx="2">
                  <c:v>92.4</c:v>
                </c:pt>
                <c:pt idx="3">
                  <c:v>92.9</c:v>
                </c:pt>
                <c:pt idx="4">
                  <c:v>94.6</c:v>
                </c:pt>
                <c:pt idx="5">
                  <c:v>95.1</c:v>
                </c:pt>
                <c:pt idx="6">
                  <c:v>97.3</c:v>
                </c:pt>
                <c:pt idx="7">
                  <c:v>96.1</c:v>
                </c:pt>
                <c:pt idx="8">
                  <c:v>94.7</c:v>
                </c:pt>
                <c:pt idx="9">
                  <c:v>94.6</c:v>
                </c:pt>
              </c:numCache>
            </c:numRef>
          </c:val>
          <c:smooth val="0"/>
        </c:ser>
        <c:ser>
          <c:idx val="1"/>
          <c:order val="1"/>
          <c:tx>
            <c:v>25-34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rgbClr val="BC5908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4908662918967954E-2"/>
                  <c:y val="-9.1607887944077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0440435043274975E-3"/>
                  <c:y val="-1.7772511848341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'H2_2.2'!$E$45:$N$45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'H2_2.2'!$E$47:$N$47</c:f>
              <c:numCache>
                <c:formatCode>0.0</c:formatCode>
                <c:ptCount val="10"/>
                <c:pt idx="0">
                  <c:v>70.900000000000006</c:v>
                </c:pt>
                <c:pt idx="1">
                  <c:v>76.5</c:v>
                </c:pt>
                <c:pt idx="2">
                  <c:v>80.7</c:v>
                </c:pt>
                <c:pt idx="3">
                  <c:v>81.8</c:v>
                </c:pt>
                <c:pt idx="4">
                  <c:v>85.9</c:v>
                </c:pt>
                <c:pt idx="5">
                  <c:v>88</c:v>
                </c:pt>
                <c:pt idx="6">
                  <c:v>89.2</c:v>
                </c:pt>
                <c:pt idx="7">
                  <c:v>90.2</c:v>
                </c:pt>
                <c:pt idx="8">
                  <c:v>88.9</c:v>
                </c:pt>
                <c:pt idx="9">
                  <c:v>86.9</c:v>
                </c:pt>
              </c:numCache>
            </c:numRef>
          </c:val>
          <c:smooth val="0"/>
        </c:ser>
        <c:ser>
          <c:idx val="2"/>
          <c:order val="2"/>
          <c:tx>
            <c:v>35-44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49086629189679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0440435043274975E-3"/>
                  <c:y val="2.3696682464454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'H2_2.2'!$E$45:$N$45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'H2_2.2'!$E$48:$N$48</c:f>
              <c:numCache>
                <c:formatCode>0.0</c:formatCode>
                <c:ptCount val="10"/>
                <c:pt idx="0">
                  <c:v>62.2</c:v>
                </c:pt>
                <c:pt idx="1">
                  <c:v>63.8</c:v>
                </c:pt>
                <c:pt idx="2">
                  <c:v>68.8</c:v>
                </c:pt>
                <c:pt idx="3">
                  <c:v>70.900000000000006</c:v>
                </c:pt>
                <c:pt idx="4">
                  <c:v>77.599999999999994</c:v>
                </c:pt>
                <c:pt idx="5">
                  <c:v>80.2</c:v>
                </c:pt>
                <c:pt idx="6">
                  <c:v>85.2</c:v>
                </c:pt>
                <c:pt idx="7">
                  <c:v>84.3</c:v>
                </c:pt>
                <c:pt idx="8">
                  <c:v>85.6</c:v>
                </c:pt>
                <c:pt idx="9">
                  <c:v>86.3</c:v>
                </c:pt>
              </c:numCache>
            </c:numRef>
          </c:val>
          <c:smooth val="0"/>
        </c:ser>
        <c:ser>
          <c:idx val="3"/>
          <c:order val="3"/>
          <c:tx>
            <c:v>45-54</c:v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3137415728033502E-2"/>
                  <c:y val="-4.5803943972038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'H2_2.2'!$E$45:$N$45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'H2_2.2'!$E$49:$N$49</c:f>
              <c:numCache>
                <c:formatCode>0.0</c:formatCode>
                <c:ptCount val="10"/>
                <c:pt idx="0">
                  <c:v>47.5</c:v>
                </c:pt>
                <c:pt idx="1">
                  <c:v>51.7</c:v>
                </c:pt>
                <c:pt idx="2">
                  <c:v>55.2</c:v>
                </c:pt>
                <c:pt idx="3">
                  <c:v>58.2</c:v>
                </c:pt>
                <c:pt idx="4">
                  <c:v>64.5</c:v>
                </c:pt>
                <c:pt idx="5">
                  <c:v>67.7</c:v>
                </c:pt>
                <c:pt idx="6">
                  <c:v>71.5</c:v>
                </c:pt>
                <c:pt idx="7">
                  <c:v>72.400000000000006</c:v>
                </c:pt>
                <c:pt idx="8">
                  <c:v>76.2</c:v>
                </c:pt>
                <c:pt idx="9">
                  <c:v>76.599999999999994</c:v>
                </c:pt>
              </c:numCache>
            </c:numRef>
          </c:val>
          <c:smooth val="0"/>
        </c:ser>
        <c:ser>
          <c:idx val="4"/>
          <c:order val="4"/>
          <c:tx>
            <c:v>55-64</c:v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ymbol val="circle"/>
            <c:size val="5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313741572803350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'H2_2.2'!$E$45:$N$45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'H2_2.2'!$E$50:$N$50</c:f>
              <c:numCache>
                <c:formatCode>0.0</c:formatCode>
                <c:ptCount val="10"/>
                <c:pt idx="0">
                  <c:v>23.3</c:v>
                </c:pt>
                <c:pt idx="1">
                  <c:v>25.9</c:v>
                </c:pt>
                <c:pt idx="2">
                  <c:v>28.7</c:v>
                </c:pt>
                <c:pt idx="3">
                  <c:v>33.200000000000003</c:v>
                </c:pt>
                <c:pt idx="4">
                  <c:v>38.5</c:v>
                </c:pt>
                <c:pt idx="5">
                  <c:v>41.5</c:v>
                </c:pt>
                <c:pt idx="6">
                  <c:v>47.1</c:v>
                </c:pt>
                <c:pt idx="7">
                  <c:v>49.3</c:v>
                </c:pt>
                <c:pt idx="8">
                  <c:v>54.2</c:v>
                </c:pt>
                <c:pt idx="9">
                  <c:v>56.9</c:v>
                </c:pt>
              </c:numCache>
            </c:numRef>
          </c:val>
          <c:smooth val="0"/>
        </c:ser>
        <c:ser>
          <c:idx val="5"/>
          <c:order val="5"/>
          <c:tx>
            <c:v>"65-74"</c:v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4.4968957095204945E-2"/>
                  <c:y val="-1.7772511848341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'H2_2.2'!$E$51:$N$51</c:f>
              <c:numCache>
                <c:formatCode>0.0</c:formatCode>
                <c:ptCount val="10"/>
                <c:pt idx="0">
                  <c:v>7.5</c:v>
                </c:pt>
                <c:pt idx="1">
                  <c:v>7.7</c:v>
                </c:pt>
                <c:pt idx="2">
                  <c:v>10</c:v>
                </c:pt>
                <c:pt idx="3">
                  <c:v>13.3</c:v>
                </c:pt>
                <c:pt idx="4">
                  <c:v>15.8</c:v>
                </c:pt>
                <c:pt idx="5">
                  <c:v>17.399999999999999</c:v>
                </c:pt>
                <c:pt idx="6">
                  <c:v>21.4</c:v>
                </c:pt>
                <c:pt idx="7">
                  <c:v>23.4</c:v>
                </c:pt>
                <c:pt idx="8">
                  <c:v>25.8</c:v>
                </c:pt>
                <c:pt idx="9">
                  <c:v>30.4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chemeClr val="accent4">
                  <a:lumMod val="50000"/>
                </a:schemeClr>
              </a:solidFill>
              <a:prstDash val="dash"/>
            </a:ln>
          </c:spPr>
        </c:hiLowLines>
        <c:marker val="1"/>
        <c:smooth val="0"/>
        <c:axId val="537374696"/>
        <c:axId val="537375088"/>
      </c:lineChart>
      <c:catAx>
        <c:axId val="537374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5088"/>
        <c:crosses val="autoZero"/>
        <c:auto val="1"/>
        <c:lblAlgn val="ctr"/>
        <c:lblOffset val="100"/>
        <c:noMultiLvlLbl val="0"/>
      </c:catAx>
      <c:valAx>
        <c:axId val="537375088"/>
        <c:scaling>
          <c:orientation val="minMax"/>
          <c:max val="100"/>
          <c:min val="5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% Personas utilizan internet</c:v>
          </c:tx>
          <c:spPr>
            <a:solidFill>
              <a:srgbClr val="C4D79B"/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5875">
                <a:solidFill>
                  <a:srgbClr val="77933C"/>
                </a:solidFill>
                <a:headEnd w="lg" len="lg"/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'H2_2.2 (2)'!$E$13:$N$13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(2)'!$E$14:$N$14</c:f>
              <c:numCache>
                <c:formatCode>0.0</c:formatCode>
                <c:ptCount val="10"/>
                <c:pt idx="0">
                  <c:v>47.3</c:v>
                </c:pt>
                <c:pt idx="1">
                  <c:v>51.5</c:v>
                </c:pt>
                <c:pt idx="2">
                  <c:v>55.9</c:v>
                </c:pt>
                <c:pt idx="3">
                  <c:v>59</c:v>
                </c:pt>
                <c:pt idx="4">
                  <c:v>63.5</c:v>
                </c:pt>
                <c:pt idx="5">
                  <c:v>66.5</c:v>
                </c:pt>
                <c:pt idx="6">
                  <c:v>69.5</c:v>
                </c:pt>
                <c:pt idx="7">
                  <c:v>71.599999999999994</c:v>
                </c:pt>
                <c:pt idx="8">
                  <c:v>76.2</c:v>
                </c:pt>
                <c:pt idx="9">
                  <c:v>78.7</c:v>
                </c:pt>
              </c:numCache>
            </c:numRef>
          </c:val>
        </c:ser>
        <c:ser>
          <c:idx val="1"/>
          <c:order val="1"/>
          <c:tx>
            <c:v>% Personas no utilizan internet</c:v>
          </c:tx>
          <c:spPr>
            <a:solidFill>
              <a:srgbClr val="4F6228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>
                <a:solidFill>
                  <a:srgbClr val="4F6228"/>
                </a:solidFill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'H2_2.2 (2)'!$E$13:$N$13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(2)'!$E$15:$N$15</c:f>
              <c:numCache>
                <c:formatCode>0.0</c:formatCode>
                <c:ptCount val="10"/>
                <c:pt idx="0">
                  <c:v>52.7</c:v>
                </c:pt>
                <c:pt idx="1">
                  <c:v>48.5</c:v>
                </c:pt>
                <c:pt idx="2">
                  <c:v>44.1</c:v>
                </c:pt>
                <c:pt idx="3">
                  <c:v>41</c:v>
                </c:pt>
                <c:pt idx="4">
                  <c:v>36.5</c:v>
                </c:pt>
                <c:pt idx="5">
                  <c:v>33.5</c:v>
                </c:pt>
                <c:pt idx="6">
                  <c:v>30.5</c:v>
                </c:pt>
                <c:pt idx="7">
                  <c:v>28.400000000000006</c:v>
                </c:pt>
                <c:pt idx="8">
                  <c:v>23.799999999999997</c:v>
                </c:pt>
                <c:pt idx="9">
                  <c:v>21.299999999999997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537375872"/>
        <c:axId val="537376264"/>
      </c:barChart>
      <c:catAx>
        <c:axId val="537375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6264"/>
        <c:crosses val="autoZero"/>
        <c:auto val="1"/>
        <c:lblAlgn val="ctr"/>
        <c:lblOffset val="100"/>
        <c:noMultiLvlLbl val="0"/>
      </c:catAx>
      <c:valAx>
        <c:axId val="537376264"/>
        <c:scaling>
          <c:orientation val="minMax"/>
          <c:max val="8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solidFill>
            <a:schemeClr val="bg1"/>
          </a:solidFill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5872"/>
        <c:crosses val="autoZero"/>
        <c:crossBetween val="between"/>
      </c:valAx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>
          <a:solidFill>
            <a:schemeClr val="bg2">
              <a:lumMod val="50000"/>
            </a:schemeClr>
          </a:solidFill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% Hombre</c:v>
          </c:tx>
          <c:spPr>
            <a:ln>
              <a:solidFill>
                <a:srgbClr val="008080"/>
              </a:solidFill>
            </a:ln>
          </c:spPr>
          <c:marker>
            <c:symbol val="circle"/>
            <c:size val="5"/>
            <c:spPr>
              <a:solidFill>
                <a:srgbClr val="008080"/>
              </a:solidFill>
              <a:ln w="12700">
                <a:solidFill>
                  <a:schemeClr val="bg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'H2_2.2 (2)'!$E$29:$N$29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(2)'!$E$30:$N$30</c:f>
              <c:numCache>
                <c:formatCode>0.0</c:formatCode>
                <c:ptCount val="10"/>
                <c:pt idx="0">
                  <c:v>50.7</c:v>
                </c:pt>
                <c:pt idx="1">
                  <c:v>55.3</c:v>
                </c:pt>
                <c:pt idx="2">
                  <c:v>60</c:v>
                </c:pt>
                <c:pt idx="3">
                  <c:v>62.8</c:v>
                </c:pt>
                <c:pt idx="4">
                  <c:v>66.3</c:v>
                </c:pt>
                <c:pt idx="5">
                  <c:v>69.2</c:v>
                </c:pt>
                <c:pt idx="6">
                  <c:v>72.099999999999994</c:v>
                </c:pt>
                <c:pt idx="7">
                  <c:v>73.7</c:v>
                </c:pt>
                <c:pt idx="8">
                  <c:v>77.900000000000006</c:v>
                </c:pt>
                <c:pt idx="9">
                  <c:v>80.3</c:v>
                </c:pt>
              </c:numCache>
            </c:numRef>
          </c:val>
          <c:smooth val="0"/>
        </c:ser>
        <c:ser>
          <c:idx val="1"/>
          <c:order val="1"/>
          <c:tx>
            <c:v>% Mujer</c:v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3.9646441884870709E-2"/>
                  <c:y val="3.1419456188666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'H2_2.2 (2)'!$E$29:$N$29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(2)'!$E$31:$N$31</c:f>
              <c:numCache>
                <c:formatCode>0.0</c:formatCode>
                <c:ptCount val="10"/>
                <c:pt idx="0">
                  <c:v>43.9</c:v>
                </c:pt>
                <c:pt idx="1">
                  <c:v>47.7</c:v>
                </c:pt>
                <c:pt idx="2">
                  <c:v>51.9</c:v>
                </c:pt>
                <c:pt idx="3">
                  <c:v>55.2</c:v>
                </c:pt>
                <c:pt idx="4">
                  <c:v>60.8</c:v>
                </c:pt>
                <c:pt idx="5">
                  <c:v>63.8</c:v>
                </c:pt>
                <c:pt idx="6">
                  <c:v>66.8</c:v>
                </c:pt>
                <c:pt idx="7">
                  <c:v>69.599999999999994</c:v>
                </c:pt>
                <c:pt idx="8">
                  <c:v>74.5</c:v>
                </c:pt>
                <c:pt idx="9">
                  <c:v>77.099999999999994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chemeClr val="tx2">
                  <a:lumMod val="50000"/>
                </a:schemeClr>
              </a:solidFill>
              <a:prstDash val="dash"/>
            </a:ln>
          </c:spPr>
        </c:hiLowLines>
        <c:marker val="1"/>
        <c:smooth val="0"/>
        <c:axId val="537377048"/>
        <c:axId val="537377440"/>
      </c:lineChart>
      <c:catAx>
        <c:axId val="537377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7440"/>
        <c:crosses val="autoZero"/>
        <c:auto val="1"/>
        <c:lblAlgn val="ctr"/>
        <c:lblOffset val="100"/>
        <c:noMultiLvlLbl val="0"/>
      </c:catAx>
      <c:valAx>
        <c:axId val="537377440"/>
        <c:scaling>
          <c:orientation val="minMax"/>
          <c:max val="82"/>
          <c:min val="4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7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ln>
          <a:solidFill>
            <a:schemeClr val="bg2">
              <a:lumMod val="50000"/>
            </a:schemeClr>
          </a:solidFill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16-24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66799101099024E-2"/>
                  <c:y val="-4.5803943972038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0440435043274975E-3"/>
                  <c:y val="-3.5545023696682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'H2_2.2 (2)'!$E$45:$N$45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(2)'!$E$46:$N$46</c:f>
              <c:numCache>
                <c:formatCode>0.0</c:formatCode>
                <c:ptCount val="10"/>
                <c:pt idx="0">
                  <c:v>81.3</c:v>
                </c:pt>
                <c:pt idx="1">
                  <c:v>85.2</c:v>
                </c:pt>
                <c:pt idx="2">
                  <c:v>89.4</c:v>
                </c:pt>
                <c:pt idx="3">
                  <c:v>91.5</c:v>
                </c:pt>
                <c:pt idx="4">
                  <c:v>93.3</c:v>
                </c:pt>
                <c:pt idx="5">
                  <c:v>94.6</c:v>
                </c:pt>
                <c:pt idx="6">
                  <c:v>95.8</c:v>
                </c:pt>
                <c:pt idx="7">
                  <c:v>97.4</c:v>
                </c:pt>
                <c:pt idx="8">
                  <c:v>98.3</c:v>
                </c:pt>
                <c:pt idx="9">
                  <c:v>98.5</c:v>
                </c:pt>
              </c:numCache>
            </c:numRef>
          </c:val>
          <c:smooth val="0"/>
        </c:ser>
        <c:ser>
          <c:idx val="1"/>
          <c:order val="1"/>
          <c:tx>
            <c:v>25-34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rgbClr val="BC5908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4908662918967954E-2"/>
                  <c:y val="-9.1607887944077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0440435043274975E-3"/>
                  <c:y val="-1.7772511848341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'H2_2.2 (2)'!$E$45:$N$45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(2)'!$E$47:$N$47</c:f>
              <c:numCache>
                <c:formatCode>0.0</c:formatCode>
                <c:ptCount val="10"/>
                <c:pt idx="0">
                  <c:v>65.099999999999994</c:v>
                </c:pt>
                <c:pt idx="1">
                  <c:v>71.3</c:v>
                </c:pt>
                <c:pt idx="2">
                  <c:v>76.900000000000006</c:v>
                </c:pt>
                <c:pt idx="3">
                  <c:v>78.599999999999994</c:v>
                </c:pt>
                <c:pt idx="4">
                  <c:v>83.6</c:v>
                </c:pt>
                <c:pt idx="5">
                  <c:v>86.3</c:v>
                </c:pt>
                <c:pt idx="6">
                  <c:v>87.7</c:v>
                </c:pt>
                <c:pt idx="7">
                  <c:v>92.1</c:v>
                </c:pt>
                <c:pt idx="8">
                  <c:v>93.7</c:v>
                </c:pt>
                <c:pt idx="9">
                  <c:v>94.5</c:v>
                </c:pt>
              </c:numCache>
            </c:numRef>
          </c:val>
          <c:smooth val="0"/>
        </c:ser>
        <c:ser>
          <c:idx val="2"/>
          <c:order val="2"/>
          <c:tx>
            <c:v>35-44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49086629189679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0440435043274975E-3"/>
                  <c:y val="1.1848341232227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'H2_2.2 (2)'!$E$45:$N$45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(2)'!$E$48:$N$48</c:f>
              <c:numCache>
                <c:formatCode>0.0</c:formatCode>
                <c:ptCount val="10"/>
                <c:pt idx="0">
                  <c:v>53.3</c:v>
                </c:pt>
                <c:pt idx="1">
                  <c:v>56.2</c:v>
                </c:pt>
                <c:pt idx="2">
                  <c:v>62.1</c:v>
                </c:pt>
                <c:pt idx="3">
                  <c:v>66.8</c:v>
                </c:pt>
                <c:pt idx="4">
                  <c:v>73.5</c:v>
                </c:pt>
                <c:pt idx="5">
                  <c:v>77.7</c:v>
                </c:pt>
                <c:pt idx="6">
                  <c:v>83</c:v>
                </c:pt>
                <c:pt idx="7">
                  <c:v>83.7</c:v>
                </c:pt>
                <c:pt idx="8">
                  <c:v>89.8</c:v>
                </c:pt>
                <c:pt idx="9">
                  <c:v>91.6</c:v>
                </c:pt>
              </c:numCache>
            </c:numRef>
          </c:val>
          <c:smooth val="0"/>
        </c:ser>
        <c:ser>
          <c:idx val="3"/>
          <c:order val="3"/>
          <c:tx>
            <c:v>45-54</c:v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3137415728033502E-2"/>
                  <c:y val="-4.5803943972038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'H2_2.2 (2)'!$E$45:$N$45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(2)'!$E$49:$N$49</c:f>
              <c:numCache>
                <c:formatCode>0.0</c:formatCode>
                <c:ptCount val="10"/>
                <c:pt idx="0">
                  <c:v>39.6</c:v>
                </c:pt>
                <c:pt idx="1">
                  <c:v>45.6</c:v>
                </c:pt>
                <c:pt idx="2">
                  <c:v>50.1</c:v>
                </c:pt>
                <c:pt idx="3">
                  <c:v>54</c:v>
                </c:pt>
                <c:pt idx="4">
                  <c:v>59.6</c:v>
                </c:pt>
                <c:pt idx="5">
                  <c:v>64.599999999999994</c:v>
                </c:pt>
                <c:pt idx="6">
                  <c:v>67.400000000000006</c:v>
                </c:pt>
                <c:pt idx="7">
                  <c:v>71.2</c:v>
                </c:pt>
                <c:pt idx="8">
                  <c:v>78.2</c:v>
                </c:pt>
                <c:pt idx="9">
                  <c:v>82</c:v>
                </c:pt>
              </c:numCache>
            </c:numRef>
          </c:val>
          <c:smooth val="0"/>
        </c:ser>
        <c:ser>
          <c:idx val="4"/>
          <c:order val="4"/>
          <c:tx>
            <c:v>55-64</c:v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ymbol val="circle"/>
            <c:size val="5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313741572803350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'H2_2.2 (2)'!$E$45:$N$45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 (2)'!$E$50:$N$50</c:f>
              <c:numCache>
                <c:formatCode>0.0</c:formatCode>
                <c:ptCount val="10"/>
                <c:pt idx="0">
                  <c:v>18.100000000000001</c:v>
                </c:pt>
                <c:pt idx="1">
                  <c:v>21.5</c:v>
                </c:pt>
                <c:pt idx="2">
                  <c:v>24.6</c:v>
                </c:pt>
                <c:pt idx="3">
                  <c:v>29.3</c:v>
                </c:pt>
                <c:pt idx="4">
                  <c:v>34.6</c:v>
                </c:pt>
                <c:pt idx="5">
                  <c:v>37.9</c:v>
                </c:pt>
                <c:pt idx="6">
                  <c:v>43.8</c:v>
                </c:pt>
                <c:pt idx="7">
                  <c:v>46.5</c:v>
                </c:pt>
                <c:pt idx="8">
                  <c:v>55.4</c:v>
                </c:pt>
                <c:pt idx="9">
                  <c:v>61.4</c:v>
                </c:pt>
              </c:numCache>
            </c:numRef>
          </c:val>
          <c:smooth val="0"/>
        </c:ser>
        <c:ser>
          <c:idx val="5"/>
          <c:order val="5"/>
          <c:tx>
            <c:v>"65-74"</c:v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4.4968957095204945E-2"/>
                  <c:y val="-1.7772511848341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'H2_2.2 (2)'!$E$51:$N$51</c:f>
              <c:numCache>
                <c:formatCode>0.0</c:formatCode>
                <c:ptCount val="10"/>
                <c:pt idx="0">
                  <c:v>5.0999999999999996</c:v>
                </c:pt>
                <c:pt idx="1">
                  <c:v>6.6</c:v>
                </c:pt>
                <c:pt idx="2">
                  <c:v>8.6</c:v>
                </c:pt>
                <c:pt idx="3">
                  <c:v>11.2</c:v>
                </c:pt>
                <c:pt idx="4">
                  <c:v>13.8</c:v>
                </c:pt>
                <c:pt idx="5">
                  <c:v>16.2</c:v>
                </c:pt>
                <c:pt idx="6">
                  <c:v>19</c:v>
                </c:pt>
                <c:pt idx="7">
                  <c:v>21.9</c:v>
                </c:pt>
                <c:pt idx="8">
                  <c:v>26.2</c:v>
                </c:pt>
                <c:pt idx="9">
                  <c:v>31.3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chemeClr val="accent4">
                  <a:lumMod val="50000"/>
                </a:schemeClr>
              </a:solidFill>
              <a:prstDash val="dash"/>
            </a:ln>
          </c:spPr>
        </c:hiLowLines>
        <c:marker val="1"/>
        <c:smooth val="0"/>
        <c:axId val="537378224"/>
        <c:axId val="537378616"/>
      </c:lineChart>
      <c:catAx>
        <c:axId val="53737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8616"/>
        <c:crosses val="autoZero"/>
        <c:auto val="1"/>
        <c:lblAlgn val="ctr"/>
        <c:lblOffset val="100"/>
        <c:noMultiLvlLbl val="0"/>
      </c:catAx>
      <c:valAx>
        <c:axId val="537378616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% Personas utilizan ordenador</c:v>
          </c:tx>
          <c:spPr>
            <a:solidFill>
              <a:srgbClr val="C4BD97"/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5875">
                <a:solidFill>
                  <a:schemeClr val="bg2">
                    <a:lumMod val="50000"/>
                  </a:schemeClr>
                </a:solidFill>
                <a:headEnd w="lg" len="lg"/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'H2_2.3'!$E$13:$N$13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'H2_2.3'!$E$14:$N$14</c:f>
              <c:numCache>
                <c:formatCode>0.0</c:formatCode>
                <c:ptCount val="10"/>
                <c:pt idx="0">
                  <c:v>74.400000000000006</c:v>
                </c:pt>
                <c:pt idx="1">
                  <c:v>92.7</c:v>
                </c:pt>
                <c:pt idx="2">
                  <c:v>94.1</c:v>
                </c:pt>
                <c:pt idx="3">
                  <c:v>94.5</c:v>
                </c:pt>
                <c:pt idx="4">
                  <c:v>94.6</c:v>
                </c:pt>
                <c:pt idx="5">
                  <c:v>95.6</c:v>
                </c:pt>
                <c:pt idx="6">
                  <c:v>96.1</c:v>
                </c:pt>
                <c:pt idx="7">
                  <c:v>95.2</c:v>
                </c:pt>
                <c:pt idx="8">
                  <c:v>93.8</c:v>
                </c:pt>
                <c:pt idx="9">
                  <c:v>95.1</c:v>
                </c:pt>
              </c:numCache>
            </c:numRef>
          </c:val>
        </c:ser>
        <c:ser>
          <c:idx val="1"/>
          <c:order val="1"/>
          <c:tx>
            <c:v>% Personas no utilizan ordenador</c:v>
          </c:tx>
          <c:spPr>
            <a:solidFill>
              <a:srgbClr val="663300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>
                <a:solidFill>
                  <a:schemeClr val="accent6">
                    <a:lumMod val="50000"/>
                  </a:schemeClr>
                </a:solidFill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'H2_2.3'!$E$13:$N$13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'H2_2.3'!$E$15:$N$15</c:f>
              <c:numCache>
                <c:formatCode>0.0</c:formatCode>
                <c:ptCount val="10"/>
                <c:pt idx="0">
                  <c:v>25.599999999999994</c:v>
                </c:pt>
                <c:pt idx="1">
                  <c:v>7.2999999999999972</c:v>
                </c:pt>
                <c:pt idx="2">
                  <c:v>5.9000000000000057</c:v>
                </c:pt>
                <c:pt idx="3">
                  <c:v>5.5</c:v>
                </c:pt>
                <c:pt idx="4">
                  <c:v>5.4000000000000057</c:v>
                </c:pt>
                <c:pt idx="5">
                  <c:v>4.4000000000000057</c:v>
                </c:pt>
                <c:pt idx="6">
                  <c:v>3.9000000000000057</c:v>
                </c:pt>
                <c:pt idx="7">
                  <c:v>4.7999999999999972</c:v>
                </c:pt>
                <c:pt idx="8">
                  <c:v>6.2000000000000028</c:v>
                </c:pt>
                <c:pt idx="9">
                  <c:v>4.9000000000000057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537379400"/>
        <c:axId val="537379792"/>
      </c:barChart>
      <c:catAx>
        <c:axId val="537379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9792"/>
        <c:crosses val="autoZero"/>
        <c:auto val="1"/>
        <c:lblAlgn val="ctr"/>
        <c:lblOffset val="100"/>
        <c:noMultiLvlLbl val="0"/>
      </c:catAx>
      <c:valAx>
        <c:axId val="537379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solidFill>
            <a:schemeClr val="bg1"/>
          </a:solidFill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7940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% Hombre</c:v>
          </c:tx>
          <c:spPr>
            <a:ln>
              <a:solidFill>
                <a:srgbClr val="008080"/>
              </a:solidFill>
            </a:ln>
          </c:spPr>
          <c:marker>
            <c:symbol val="circle"/>
            <c:size val="5"/>
            <c:spPr>
              <a:solidFill>
                <a:srgbClr val="008080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5999671647748855E-2"/>
                  <c:y val="-0.13484392575928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'H2_2.3'!$E$26:$N$26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'H2_2.3'!$E$27:$N$27</c:f>
              <c:numCache>
                <c:formatCode>0.0</c:formatCode>
                <c:ptCount val="10"/>
                <c:pt idx="0">
                  <c:v>73.099999999999994</c:v>
                </c:pt>
                <c:pt idx="1">
                  <c:v>91.6</c:v>
                </c:pt>
                <c:pt idx="2">
                  <c:v>93.9</c:v>
                </c:pt>
                <c:pt idx="3">
                  <c:v>94.7</c:v>
                </c:pt>
                <c:pt idx="4">
                  <c:v>93.9</c:v>
                </c:pt>
                <c:pt idx="5">
                  <c:v>95.1</c:v>
                </c:pt>
                <c:pt idx="6">
                  <c:v>95.9</c:v>
                </c:pt>
                <c:pt idx="7">
                  <c:v>94.2</c:v>
                </c:pt>
                <c:pt idx="8">
                  <c:v>93.9</c:v>
                </c:pt>
                <c:pt idx="9">
                  <c:v>95.3</c:v>
                </c:pt>
              </c:numCache>
            </c:numRef>
          </c:val>
          <c:smooth val="0"/>
        </c:ser>
        <c:ser>
          <c:idx val="1"/>
          <c:order val="1"/>
          <c:tx>
            <c:v>% Mujer</c:v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804382536810862E-2"/>
                  <c:y val="0.1169867829021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'H2_2.3'!$E$26:$N$26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'H2_2.3'!$E$28:$N$28</c:f>
              <c:numCache>
                <c:formatCode>0.0</c:formatCode>
                <c:ptCount val="10"/>
                <c:pt idx="0">
                  <c:v>75.900000000000006</c:v>
                </c:pt>
                <c:pt idx="1">
                  <c:v>93.9</c:v>
                </c:pt>
                <c:pt idx="2">
                  <c:v>94.3</c:v>
                </c:pt>
                <c:pt idx="3">
                  <c:v>94.3</c:v>
                </c:pt>
                <c:pt idx="4">
                  <c:v>95.4</c:v>
                </c:pt>
                <c:pt idx="5">
                  <c:v>96.2</c:v>
                </c:pt>
                <c:pt idx="6">
                  <c:v>96.3</c:v>
                </c:pt>
                <c:pt idx="7">
                  <c:v>96.3</c:v>
                </c:pt>
                <c:pt idx="8">
                  <c:v>93.6</c:v>
                </c:pt>
                <c:pt idx="9">
                  <c:v>94.9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chemeClr val="tx2">
                  <a:lumMod val="50000"/>
                </a:schemeClr>
              </a:solidFill>
              <a:prstDash val="dash"/>
            </a:ln>
          </c:spPr>
        </c:hiLowLines>
        <c:marker val="1"/>
        <c:smooth val="0"/>
        <c:axId val="537380576"/>
        <c:axId val="537380968"/>
      </c:lineChart>
      <c:catAx>
        <c:axId val="537380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80968"/>
        <c:crosses val="autoZero"/>
        <c:auto val="1"/>
        <c:lblAlgn val="ctr"/>
        <c:lblOffset val="100"/>
        <c:noMultiLvlLbl val="0"/>
      </c:catAx>
      <c:valAx>
        <c:axId val="537380968"/>
        <c:scaling>
          <c:orientation val="minMax"/>
          <c:max val="100"/>
          <c:min val="68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738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% Personas utilizan internet</c:v>
          </c:tx>
          <c:spPr>
            <a:solidFill>
              <a:srgbClr val="C4D79B"/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5875">
                <a:solidFill>
                  <a:schemeClr val="bg2">
                    <a:lumMod val="50000"/>
                  </a:schemeClr>
                </a:solidFill>
                <a:headEnd w="lg" len="lg"/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'H2_2.3'!$E$13:$N$13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'H2_2.3'!$E$41:$N$41</c:f>
              <c:numCache>
                <c:formatCode>0.0</c:formatCode>
                <c:ptCount val="10"/>
                <c:pt idx="0">
                  <c:v>72.2</c:v>
                </c:pt>
                <c:pt idx="1">
                  <c:v>76.900000000000006</c:v>
                </c:pt>
                <c:pt idx="2">
                  <c:v>82.2</c:v>
                </c:pt>
                <c:pt idx="3">
                  <c:v>85.1</c:v>
                </c:pt>
                <c:pt idx="4">
                  <c:v>87.3</c:v>
                </c:pt>
                <c:pt idx="5">
                  <c:v>87.1</c:v>
                </c:pt>
                <c:pt idx="6">
                  <c:v>91.2</c:v>
                </c:pt>
                <c:pt idx="7">
                  <c:v>91.9</c:v>
                </c:pt>
                <c:pt idx="8">
                  <c:v>92</c:v>
                </c:pt>
                <c:pt idx="9">
                  <c:v>93.6</c:v>
                </c:pt>
              </c:numCache>
            </c:numRef>
          </c:val>
        </c:ser>
        <c:ser>
          <c:idx val="1"/>
          <c:order val="1"/>
          <c:tx>
            <c:v>% Personas no utilizan internet</c:v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9050">
                <a:solidFill>
                  <a:schemeClr val="accent6">
                    <a:lumMod val="50000"/>
                  </a:schemeClr>
                </a:solidFill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'H2_2.3'!$E$13:$N$13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'H2_2.3'!$E$42:$N$42</c:f>
              <c:numCache>
                <c:formatCode>0.0</c:formatCode>
                <c:ptCount val="10"/>
                <c:pt idx="0">
                  <c:v>27.799999999999997</c:v>
                </c:pt>
                <c:pt idx="1">
                  <c:v>23.099999999999994</c:v>
                </c:pt>
                <c:pt idx="2">
                  <c:v>17.799999999999997</c:v>
                </c:pt>
                <c:pt idx="3">
                  <c:v>14.900000000000006</c:v>
                </c:pt>
                <c:pt idx="4">
                  <c:v>12.700000000000003</c:v>
                </c:pt>
                <c:pt idx="5">
                  <c:v>12.900000000000006</c:v>
                </c:pt>
                <c:pt idx="6">
                  <c:v>8.7999999999999972</c:v>
                </c:pt>
                <c:pt idx="7">
                  <c:v>8.0999999999999943</c:v>
                </c:pt>
                <c:pt idx="8">
                  <c:v>8</c:v>
                </c:pt>
                <c:pt idx="9">
                  <c:v>6.4000000000000057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538179600"/>
        <c:axId val="538179992"/>
      </c:barChart>
      <c:catAx>
        <c:axId val="538179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8179992"/>
        <c:crosses val="autoZero"/>
        <c:auto val="1"/>
        <c:lblAlgn val="ctr"/>
        <c:lblOffset val="100"/>
        <c:noMultiLvlLbl val="0"/>
      </c:catAx>
      <c:valAx>
        <c:axId val="538179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solidFill>
            <a:schemeClr val="bg1"/>
          </a:solidFill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817960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% Hombre</c:v>
          </c:tx>
          <c:spPr>
            <a:ln>
              <a:solidFill>
                <a:srgbClr val="008080"/>
              </a:solidFill>
            </a:ln>
          </c:spPr>
          <c:marker>
            <c:symbol val="circle"/>
            <c:size val="5"/>
            <c:spPr>
              <a:solidFill>
                <a:srgbClr val="008080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804382536810862E-2"/>
                  <c:y val="-0.13484392575928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'H2_2.3'!$E$26:$N$26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'H2_2.3'!$E$54:$N$54</c:f>
              <c:numCache>
                <c:formatCode>0.0</c:formatCode>
                <c:ptCount val="10"/>
                <c:pt idx="0">
                  <c:v>69.2</c:v>
                </c:pt>
                <c:pt idx="1">
                  <c:v>75.5</c:v>
                </c:pt>
                <c:pt idx="2">
                  <c:v>82.2</c:v>
                </c:pt>
                <c:pt idx="3">
                  <c:v>85.4</c:v>
                </c:pt>
                <c:pt idx="4">
                  <c:v>86.6</c:v>
                </c:pt>
                <c:pt idx="5">
                  <c:v>86.3</c:v>
                </c:pt>
                <c:pt idx="6">
                  <c:v>90.6</c:v>
                </c:pt>
                <c:pt idx="7">
                  <c:v>90.8</c:v>
                </c:pt>
                <c:pt idx="8">
                  <c:v>92.3</c:v>
                </c:pt>
                <c:pt idx="9">
                  <c:v>93</c:v>
                </c:pt>
              </c:numCache>
            </c:numRef>
          </c:val>
          <c:smooth val="0"/>
        </c:ser>
        <c:ser>
          <c:idx val="1"/>
          <c:order val="1"/>
          <c:tx>
            <c:v>% Mujer</c:v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804382536810862E-2"/>
                  <c:y val="8.1272497187851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'H2_2.3'!$E$26:$N$26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'H2_2.3'!$E$55:$N$55</c:f>
              <c:numCache>
                <c:formatCode>0.0</c:formatCode>
                <c:ptCount val="10"/>
                <c:pt idx="0">
                  <c:v>75.400000000000006</c:v>
                </c:pt>
                <c:pt idx="1">
                  <c:v>78.400000000000006</c:v>
                </c:pt>
                <c:pt idx="2">
                  <c:v>82.1</c:v>
                </c:pt>
                <c:pt idx="3">
                  <c:v>84.7</c:v>
                </c:pt>
                <c:pt idx="4">
                  <c:v>88</c:v>
                </c:pt>
                <c:pt idx="5">
                  <c:v>87.9</c:v>
                </c:pt>
                <c:pt idx="6">
                  <c:v>91.9</c:v>
                </c:pt>
                <c:pt idx="7">
                  <c:v>93</c:v>
                </c:pt>
                <c:pt idx="8">
                  <c:v>91.6</c:v>
                </c:pt>
                <c:pt idx="9">
                  <c:v>94.2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chemeClr val="tx2">
                  <a:lumMod val="50000"/>
                </a:schemeClr>
              </a:solidFill>
              <a:prstDash val="dash"/>
            </a:ln>
          </c:spPr>
        </c:hiLowLines>
        <c:marker val="1"/>
        <c:smooth val="0"/>
        <c:axId val="538180776"/>
        <c:axId val="538181168"/>
      </c:lineChart>
      <c:catAx>
        <c:axId val="538180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8181168"/>
        <c:crosses val="autoZero"/>
        <c:auto val="1"/>
        <c:lblAlgn val="ctr"/>
        <c:lblOffset val="100"/>
        <c:noMultiLvlLbl val="0"/>
      </c:catAx>
      <c:valAx>
        <c:axId val="538181168"/>
        <c:scaling>
          <c:orientation val="minMax"/>
          <c:max val="100"/>
          <c:min val="68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538180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v>países ue</c:v>
          </c:tx>
          <c:spPr>
            <a:solidFill>
              <a:srgbClr val="C3D69B"/>
            </a:solidFill>
          </c:spPr>
          <c:invertIfNegative val="0"/>
          <c:dPt>
            <c:idx val="0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9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C3D69B"/>
              </a:solidFill>
              <a:ln>
                <a:noFill/>
              </a:ln>
            </c:spPr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0000CC"/>
              </a:solidFill>
            </c:spPr>
          </c:dPt>
          <c:dPt>
            <c:idx val="18"/>
            <c:invertIfNegative val="0"/>
            <c:bubble3D val="0"/>
          </c:dPt>
          <c:dLbls>
            <c:dLbl>
              <c:idx val="3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rgbClr val="4F6228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rgbClr val="4F6228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rgbClr val="4F6228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'H2_2.4'!$AG$15:$AG$43</c:f>
              <c:strCache>
                <c:ptCount val="29"/>
                <c:pt idx="0">
                  <c:v>Bulgaria</c:v>
                </c:pt>
                <c:pt idx="1">
                  <c:v>Lituania</c:v>
                </c:pt>
                <c:pt idx="2">
                  <c:v>Grecia</c:v>
                </c:pt>
                <c:pt idx="3">
                  <c:v>Rumanía</c:v>
                </c:pt>
                <c:pt idx="4">
                  <c:v>Chipre</c:v>
                </c:pt>
                <c:pt idx="5">
                  <c:v>Portugal</c:v>
                </c:pt>
                <c:pt idx="6">
                  <c:v>Italia</c:v>
                </c:pt>
                <c:pt idx="7">
                  <c:v>Hungría</c:v>
                </c:pt>
                <c:pt idx="8">
                  <c:v>Letonia</c:v>
                </c:pt>
                <c:pt idx="9">
                  <c:v>España</c:v>
                </c:pt>
                <c:pt idx="10">
                  <c:v>Croacia</c:v>
                </c:pt>
                <c:pt idx="11">
                  <c:v>Polonia</c:v>
                </c:pt>
                <c:pt idx="12">
                  <c:v>Eslovenia</c:v>
                </c:pt>
                <c:pt idx="13">
                  <c:v>Rep. Checa</c:v>
                </c:pt>
                <c:pt idx="14">
                  <c:v>Eslovaquia</c:v>
                </c:pt>
                <c:pt idx="15">
                  <c:v>Malta</c:v>
                </c:pt>
                <c:pt idx="16">
                  <c:v>UE (28 países)</c:v>
                </c:pt>
                <c:pt idx="17">
                  <c:v>Bélgica</c:v>
                </c:pt>
                <c:pt idx="18">
                  <c:v>Francia</c:v>
                </c:pt>
                <c:pt idx="19">
                  <c:v>Austria</c:v>
                </c:pt>
                <c:pt idx="20">
                  <c:v>Irlanda</c:v>
                </c:pt>
                <c:pt idx="21">
                  <c:v>Estonia</c:v>
                </c:pt>
                <c:pt idx="22">
                  <c:v>Suecia</c:v>
                </c:pt>
                <c:pt idx="23">
                  <c:v>Finlandia</c:v>
                </c:pt>
                <c:pt idx="24">
                  <c:v>Reino Unido</c:v>
                </c:pt>
                <c:pt idx="25">
                  <c:v>Alemania</c:v>
                </c:pt>
                <c:pt idx="26">
                  <c:v>Dinamarca</c:v>
                </c:pt>
                <c:pt idx="27">
                  <c:v>Luxemburgo</c:v>
                </c:pt>
                <c:pt idx="28">
                  <c:v>Países Bajos</c:v>
                </c:pt>
              </c:strCache>
            </c:strRef>
          </c:cat>
          <c:val>
            <c:numRef>
              <c:f>'H2_2.4'!$AR$15:$AR$43</c:f>
              <c:numCache>
                <c:formatCode>General</c:formatCode>
                <c:ptCount val="29"/>
                <c:pt idx="0">
                  <c:v>59.000003</c:v>
                </c:pt>
                <c:pt idx="1">
                  <c:v>68.000016000000002</c:v>
                </c:pt>
                <c:pt idx="2">
                  <c:v>69.000009000000006</c:v>
                </c:pt>
                <c:pt idx="3">
                  <c:v>69.000023999999996</c:v>
                </c:pt>
                <c:pt idx="4">
                  <c:v>71.000013999999993</c:v>
                </c:pt>
                <c:pt idx="5">
                  <c:v>71.000022999999999</c:v>
                </c:pt>
                <c:pt idx="6">
                  <c:v>73.000012999999996</c:v>
                </c:pt>
                <c:pt idx="7">
                  <c:v>75.000017999999997</c:v>
                </c:pt>
                <c:pt idx="8">
                  <c:v>76.000010000000003</c:v>
                </c:pt>
                <c:pt idx="9">
                  <c:v>76.000020000000006</c:v>
                </c:pt>
                <c:pt idx="10">
                  <c:v>77.000011999999998</c:v>
                </c:pt>
                <c:pt idx="11">
                  <c:v>78.000022000000001</c:v>
                </c:pt>
                <c:pt idx="12">
                  <c:v>78.000024999999994</c:v>
                </c:pt>
                <c:pt idx="13">
                  <c:v>79.000004000000004</c:v>
                </c:pt>
                <c:pt idx="14">
                  <c:v>80.000026000000005</c:v>
                </c:pt>
                <c:pt idx="15">
                  <c:v>81.000018999999995</c:v>
                </c:pt>
                <c:pt idx="16">
                  <c:v>82.000001999999995</c:v>
                </c:pt>
                <c:pt idx="17">
                  <c:v>82.00000399999999</c:v>
                </c:pt>
                <c:pt idx="18">
                  <c:v>82.000011000000001</c:v>
                </c:pt>
                <c:pt idx="19">
                  <c:v>82.000021000000004</c:v>
                </c:pt>
                <c:pt idx="20">
                  <c:v>84.000007999999994</c:v>
                </c:pt>
                <c:pt idx="21">
                  <c:v>88.000006999999997</c:v>
                </c:pt>
                <c:pt idx="22">
                  <c:v>88.000028</c:v>
                </c:pt>
                <c:pt idx="23">
                  <c:v>89.000027000000003</c:v>
                </c:pt>
                <c:pt idx="24">
                  <c:v>90.000028999999998</c:v>
                </c:pt>
                <c:pt idx="25">
                  <c:v>91.000005999999999</c:v>
                </c:pt>
                <c:pt idx="26">
                  <c:v>92.000005000000002</c:v>
                </c:pt>
                <c:pt idx="27">
                  <c:v>95.000017</c:v>
                </c:pt>
                <c:pt idx="28">
                  <c:v>96.000020000000006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8182344"/>
        <c:axId val="538181952"/>
      </c:barChart>
      <c:catAx>
        <c:axId val="538182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1"/>
            </a:pPr>
            <a:endParaRPr lang="es-ES"/>
          </a:p>
        </c:txPr>
        <c:crossAx val="538181952"/>
        <c:crosses val="autoZero"/>
        <c:auto val="1"/>
        <c:lblAlgn val="ctr"/>
        <c:lblOffset val="100"/>
        <c:noMultiLvlLbl val="0"/>
      </c:catAx>
      <c:valAx>
        <c:axId val="538181952"/>
        <c:scaling>
          <c:orientation val="minMax"/>
          <c:max val="100"/>
        </c:scaling>
        <c:delete val="0"/>
        <c:axPos val="b"/>
        <c:majorGridlines>
          <c:spPr>
            <a:ln>
              <a:solidFill>
                <a:schemeClr val="bg2">
                  <a:lumMod val="90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es-ES"/>
          </a:p>
        </c:txPr>
        <c:crossAx val="538182344"/>
        <c:crosses val="autoZero"/>
        <c:crossBetween val="between"/>
      </c:valAx>
      <c:spPr>
        <a:ln>
          <a:prstDash val="sysDash"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Viviendas con internet</c:v>
          </c:tx>
          <c:spPr>
            <a:solidFill>
              <a:srgbClr val="C4D79B"/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5875">
                <a:solidFill>
                  <a:srgbClr val="77933C"/>
                </a:solidFill>
                <a:headEnd w="lg" len="lg"/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'H2_2.1'!$E$31:$N$31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'H2_2.1'!$E$32:$N$32</c:f>
              <c:numCache>
                <c:formatCode>0.0</c:formatCode>
                <c:ptCount val="10"/>
                <c:pt idx="0">
                  <c:v>38</c:v>
                </c:pt>
                <c:pt idx="1">
                  <c:v>43.5</c:v>
                </c:pt>
                <c:pt idx="2">
                  <c:v>49.9</c:v>
                </c:pt>
                <c:pt idx="3">
                  <c:v>52.9</c:v>
                </c:pt>
                <c:pt idx="4">
                  <c:v>57.8</c:v>
                </c:pt>
                <c:pt idx="5">
                  <c:v>62.7</c:v>
                </c:pt>
                <c:pt idx="6">
                  <c:v>66.599999999999994</c:v>
                </c:pt>
                <c:pt idx="7">
                  <c:v>69.7</c:v>
                </c:pt>
                <c:pt idx="8">
                  <c:v>74.400000000000006</c:v>
                </c:pt>
                <c:pt idx="9">
                  <c:v>78.7</c:v>
                </c:pt>
              </c:numCache>
            </c:numRef>
          </c:val>
        </c:ser>
        <c:ser>
          <c:idx val="1"/>
          <c:order val="1"/>
          <c:tx>
            <c:v>Viviendas sin internet</c:v>
          </c:tx>
          <c:spPr>
            <a:solidFill>
              <a:srgbClr val="4F6228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9050">
                <a:solidFill>
                  <a:srgbClr val="4F6228"/>
                </a:solidFill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'H2_2.1'!$E$31:$N$31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'H2_2.1'!$E$33:$N$33</c:f>
              <c:numCache>
                <c:formatCode>0.0</c:formatCode>
                <c:ptCount val="10"/>
                <c:pt idx="0">
                  <c:v>62</c:v>
                </c:pt>
                <c:pt idx="1">
                  <c:v>56.5</c:v>
                </c:pt>
                <c:pt idx="2">
                  <c:v>50.1</c:v>
                </c:pt>
                <c:pt idx="3">
                  <c:v>47.1</c:v>
                </c:pt>
                <c:pt idx="4">
                  <c:v>42.2</c:v>
                </c:pt>
                <c:pt idx="5">
                  <c:v>37.299999999999997</c:v>
                </c:pt>
                <c:pt idx="6">
                  <c:v>33.400000000000006</c:v>
                </c:pt>
                <c:pt idx="7">
                  <c:v>30.299999999999997</c:v>
                </c:pt>
                <c:pt idx="8">
                  <c:v>25.599999999999994</c:v>
                </c:pt>
                <c:pt idx="9">
                  <c:v>21.299999999999997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252855768"/>
        <c:axId val="253826160"/>
      </c:barChart>
      <c:catAx>
        <c:axId val="252855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3826160"/>
        <c:crosses val="autoZero"/>
        <c:auto val="1"/>
        <c:lblAlgn val="ctr"/>
        <c:lblOffset val="100"/>
        <c:noMultiLvlLbl val="0"/>
      </c:catAx>
      <c:valAx>
        <c:axId val="253826160"/>
        <c:scaling>
          <c:orientation val="minMax"/>
          <c:max val="8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solidFill>
            <a:schemeClr val="bg1"/>
          </a:solidFill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2855768"/>
        <c:crosses val="autoZero"/>
        <c:crossBetween val="between"/>
      </c:valAx>
    </c:plotArea>
    <c:legend>
      <c:legendPos val="b"/>
      <c:legendEntry>
        <c:idx val="2"/>
        <c:delete val="1"/>
      </c:legendEntry>
      <c:legendEntry>
        <c:idx val="3"/>
        <c:delete val="1"/>
      </c:legendEntry>
      <c:layout/>
      <c:overlay val="0"/>
      <c:spPr>
        <a:ln>
          <a:solidFill>
            <a:schemeClr val="bg2">
              <a:lumMod val="50000"/>
            </a:schemeClr>
          </a:solidFill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v>países ue</c:v>
          </c:tx>
          <c:spPr>
            <a:solidFill>
              <a:srgbClr val="C3D69B"/>
            </a:solidFill>
          </c:spPr>
          <c:invertIfNegative val="0"/>
          <c:dPt>
            <c:idx val="0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C3D69B"/>
              </a:solidFill>
              <a:ln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14"/>
            <c:invertIfNegative val="0"/>
            <c:bubble3D val="0"/>
          </c:dPt>
          <c:dPt>
            <c:idx val="18"/>
            <c:invertIfNegative val="0"/>
            <c:bubble3D val="0"/>
            <c:spPr>
              <a:solidFill>
                <a:srgbClr val="0000CC"/>
              </a:solidFill>
            </c:spPr>
          </c:dPt>
          <c:dLbls>
            <c:dLbl>
              <c:idx val="3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rgbClr val="4F6228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'H2_2.4 (2)'!$AG$15:$AG$43</c:f>
              <c:strCache>
                <c:ptCount val="29"/>
                <c:pt idx="0">
                  <c:v>Bulgaria</c:v>
                </c:pt>
                <c:pt idx="1">
                  <c:v>Grecia</c:v>
                </c:pt>
                <c:pt idx="2">
                  <c:v>Lituania</c:v>
                </c:pt>
                <c:pt idx="3">
                  <c:v>Rumanía</c:v>
                </c:pt>
                <c:pt idx="4">
                  <c:v>Portugal</c:v>
                </c:pt>
                <c:pt idx="5">
                  <c:v>Chipre</c:v>
                </c:pt>
                <c:pt idx="6">
                  <c:v>Italia</c:v>
                </c:pt>
                <c:pt idx="7">
                  <c:v>Letonia</c:v>
                </c:pt>
                <c:pt idx="8">
                  <c:v>Hungría</c:v>
                </c:pt>
                <c:pt idx="9">
                  <c:v>Polonia</c:v>
                </c:pt>
                <c:pt idx="10">
                  <c:v>Croacia</c:v>
                </c:pt>
                <c:pt idx="11">
                  <c:v>Eslovenia</c:v>
                </c:pt>
                <c:pt idx="12">
                  <c:v>Rep. Checa</c:v>
                </c:pt>
                <c:pt idx="13">
                  <c:v>España</c:v>
                </c:pt>
                <c:pt idx="14">
                  <c:v>Eslovaquia</c:v>
                </c:pt>
                <c:pt idx="15">
                  <c:v>Bélgica</c:v>
                </c:pt>
                <c:pt idx="16">
                  <c:v>Malta</c:v>
                </c:pt>
                <c:pt idx="17">
                  <c:v>Austria</c:v>
                </c:pt>
                <c:pt idx="18">
                  <c:v>UE (28 países)</c:v>
                </c:pt>
                <c:pt idx="19">
                  <c:v>Francia</c:v>
                </c:pt>
                <c:pt idx="20">
                  <c:v>Irlanda</c:v>
                </c:pt>
                <c:pt idx="21">
                  <c:v>Estonia</c:v>
                </c:pt>
                <c:pt idx="22">
                  <c:v>Alemania</c:v>
                </c:pt>
                <c:pt idx="23">
                  <c:v>Finlandia</c:v>
                </c:pt>
                <c:pt idx="24">
                  <c:v>Suecia</c:v>
                </c:pt>
                <c:pt idx="25">
                  <c:v>Reino Unido</c:v>
                </c:pt>
                <c:pt idx="26">
                  <c:v>Dinamarca</c:v>
                </c:pt>
                <c:pt idx="27">
                  <c:v>Países Bajos</c:v>
                </c:pt>
                <c:pt idx="28">
                  <c:v>Luxemburgo</c:v>
                </c:pt>
              </c:strCache>
            </c:strRef>
          </c:cat>
          <c:val>
            <c:numRef>
              <c:f>'H2_2.4 (2)'!$AR$15:$AR$43</c:f>
              <c:numCache>
                <c:formatCode>General</c:formatCode>
                <c:ptCount val="29"/>
                <c:pt idx="0">
                  <c:v>59.000003</c:v>
                </c:pt>
                <c:pt idx="1">
                  <c:v>68.000009000000006</c:v>
                </c:pt>
                <c:pt idx="2">
                  <c:v>68.000016000000002</c:v>
                </c:pt>
                <c:pt idx="3">
                  <c:v>68.000023999999996</c:v>
                </c:pt>
                <c:pt idx="4">
                  <c:v>70.000022999999999</c:v>
                </c:pt>
                <c:pt idx="5">
                  <c:v>71.000013999999993</c:v>
                </c:pt>
                <c:pt idx="6">
                  <c:v>75.000012999999996</c:v>
                </c:pt>
                <c:pt idx="7">
                  <c:v>76.000015000000005</c:v>
                </c:pt>
                <c:pt idx="8">
                  <c:v>76.000017999999997</c:v>
                </c:pt>
                <c:pt idx="9">
                  <c:v>76.000022000000001</c:v>
                </c:pt>
                <c:pt idx="10">
                  <c:v>77.000011999999998</c:v>
                </c:pt>
                <c:pt idx="11">
                  <c:v>78.000024999999994</c:v>
                </c:pt>
                <c:pt idx="12">
                  <c:v>79.000004000000004</c:v>
                </c:pt>
                <c:pt idx="13">
                  <c:v>79.000010000000003</c:v>
                </c:pt>
                <c:pt idx="14">
                  <c:v>79.000026000000005</c:v>
                </c:pt>
                <c:pt idx="15">
                  <c:v>82.000001999999995</c:v>
                </c:pt>
                <c:pt idx="16">
                  <c:v>82.000018999999995</c:v>
                </c:pt>
                <c:pt idx="17">
                  <c:v>82.000021000000004</c:v>
                </c:pt>
                <c:pt idx="18">
                  <c:v>83.000000999999997</c:v>
                </c:pt>
                <c:pt idx="19">
                  <c:v>83.000011000000001</c:v>
                </c:pt>
                <c:pt idx="20">
                  <c:v>85.000007999999994</c:v>
                </c:pt>
                <c:pt idx="21">
                  <c:v>88.000006999999997</c:v>
                </c:pt>
                <c:pt idx="22">
                  <c:v>90.000005999999999</c:v>
                </c:pt>
                <c:pt idx="23">
                  <c:v>90.000027000000003</c:v>
                </c:pt>
                <c:pt idx="24">
                  <c:v>91.000028</c:v>
                </c:pt>
                <c:pt idx="25">
                  <c:v>91.000028999999998</c:v>
                </c:pt>
                <c:pt idx="26">
                  <c:v>92.000005000000002</c:v>
                </c:pt>
                <c:pt idx="27">
                  <c:v>96.000020000000006</c:v>
                </c:pt>
                <c:pt idx="28">
                  <c:v>97.000017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50681320"/>
        <c:axId val="250683672"/>
      </c:barChart>
      <c:catAx>
        <c:axId val="250681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1"/>
            </a:pPr>
            <a:endParaRPr lang="es-ES"/>
          </a:p>
        </c:txPr>
        <c:crossAx val="250683672"/>
        <c:crosses val="autoZero"/>
        <c:auto val="1"/>
        <c:lblAlgn val="ctr"/>
        <c:lblOffset val="100"/>
        <c:noMultiLvlLbl val="0"/>
      </c:catAx>
      <c:valAx>
        <c:axId val="250683672"/>
        <c:scaling>
          <c:orientation val="minMax"/>
          <c:max val="100"/>
        </c:scaling>
        <c:delete val="0"/>
        <c:axPos val="b"/>
        <c:majorGridlines>
          <c:spPr>
            <a:ln>
              <a:solidFill>
                <a:schemeClr val="bg2">
                  <a:lumMod val="90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es-ES"/>
          </a:p>
        </c:txPr>
        <c:crossAx val="250681320"/>
        <c:crosses val="autoZero"/>
        <c:crossBetween val="between"/>
      </c:valAx>
      <c:spPr>
        <a:ln>
          <a:prstDash val="sysDash"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v>países ue</c:v>
          </c:tx>
          <c:spPr>
            <a:solidFill>
              <a:srgbClr val="C3D69B"/>
            </a:solidFill>
          </c:spPr>
          <c:invertIfNegative val="0"/>
          <c:dPt>
            <c:idx val="0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C3D69B"/>
              </a:solidFill>
              <a:ln>
                <a:noFill/>
              </a:ln>
            </c:spPr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  <c:spPr>
              <a:solidFill>
                <a:srgbClr val="0000CC"/>
              </a:solidFill>
            </c:spPr>
          </c:dPt>
          <c:dPt>
            <c:idx val="18"/>
            <c:invertIfNegative val="0"/>
            <c:bubble3D val="0"/>
          </c:dPt>
          <c:dLbls>
            <c:dLbl>
              <c:idx val="3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rgbClr val="4F6228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rgbClr val="4F6228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rgbClr val="4F6228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'H2_2.4 (3)'!$AG$15:$AG$43</c:f>
              <c:strCache>
                <c:ptCount val="29"/>
                <c:pt idx="0">
                  <c:v>Bulgaria</c:v>
                </c:pt>
                <c:pt idx="1">
                  <c:v>Rumanía</c:v>
                </c:pt>
                <c:pt idx="2">
                  <c:v>Italia</c:v>
                </c:pt>
                <c:pt idx="3">
                  <c:v>Grecia</c:v>
                </c:pt>
                <c:pt idx="4">
                  <c:v>Croacia</c:v>
                </c:pt>
                <c:pt idx="5">
                  <c:v>Polonia</c:v>
                </c:pt>
                <c:pt idx="6">
                  <c:v>Portugal</c:v>
                </c:pt>
                <c:pt idx="7">
                  <c:v>Chipre</c:v>
                </c:pt>
                <c:pt idx="8">
                  <c:v>Lituania</c:v>
                </c:pt>
                <c:pt idx="9">
                  <c:v>Hungría</c:v>
                </c:pt>
                <c:pt idx="10">
                  <c:v>Eslovenia</c:v>
                </c:pt>
                <c:pt idx="11">
                  <c:v>España</c:v>
                </c:pt>
                <c:pt idx="12">
                  <c:v>Malta</c:v>
                </c:pt>
                <c:pt idx="13">
                  <c:v>Irlanda</c:v>
                </c:pt>
                <c:pt idx="14">
                  <c:v>Eslovaquia</c:v>
                </c:pt>
                <c:pt idx="15">
                  <c:v>UE (28 países)</c:v>
                </c:pt>
                <c:pt idx="16">
                  <c:v>Letonia</c:v>
                </c:pt>
                <c:pt idx="17">
                  <c:v>Rep. Checa</c:v>
                </c:pt>
                <c:pt idx="18">
                  <c:v>Francia</c:v>
                </c:pt>
                <c:pt idx="19">
                  <c:v>Bélgica</c:v>
                </c:pt>
                <c:pt idx="20">
                  <c:v>Austria</c:v>
                </c:pt>
                <c:pt idx="21">
                  <c:v>Alemania</c:v>
                </c:pt>
                <c:pt idx="22">
                  <c:v>Estonia</c:v>
                </c:pt>
                <c:pt idx="23">
                  <c:v>Reino Unido</c:v>
                </c:pt>
                <c:pt idx="24">
                  <c:v>Suecia</c:v>
                </c:pt>
                <c:pt idx="25">
                  <c:v>Países Bajos</c:v>
                </c:pt>
                <c:pt idx="26">
                  <c:v>Finlandia</c:v>
                </c:pt>
                <c:pt idx="27">
                  <c:v>Dinamarca</c:v>
                </c:pt>
                <c:pt idx="28">
                  <c:v>Luxemburgo</c:v>
                </c:pt>
              </c:strCache>
            </c:strRef>
          </c:cat>
          <c:val>
            <c:numRef>
              <c:f>'H2_2.4 (3)'!$AR$15:$AR$43</c:f>
              <c:numCache>
                <c:formatCode>General</c:formatCode>
                <c:ptCount val="29"/>
                <c:pt idx="0">
                  <c:v>57.000003</c:v>
                </c:pt>
                <c:pt idx="1">
                  <c:v>57.000024000000003</c:v>
                </c:pt>
                <c:pt idx="2">
                  <c:v>61.000013000000003</c:v>
                </c:pt>
                <c:pt idx="3">
                  <c:v>67.000009000000006</c:v>
                </c:pt>
                <c:pt idx="4">
                  <c:v>68.000011999999998</c:v>
                </c:pt>
                <c:pt idx="5">
                  <c:v>68.000022000000001</c:v>
                </c:pt>
                <c:pt idx="6">
                  <c:v>69.000022999999999</c:v>
                </c:pt>
                <c:pt idx="7">
                  <c:v>70.000013999999993</c:v>
                </c:pt>
                <c:pt idx="8">
                  <c:v>71.000016000000002</c:v>
                </c:pt>
                <c:pt idx="9">
                  <c:v>72.000017999999997</c:v>
                </c:pt>
                <c:pt idx="10">
                  <c:v>73.000024999999994</c:v>
                </c:pt>
                <c:pt idx="11">
                  <c:v>74.000010000000003</c:v>
                </c:pt>
                <c:pt idx="12">
                  <c:v>75.000018999999995</c:v>
                </c:pt>
                <c:pt idx="13">
                  <c:v>77.000007999999994</c:v>
                </c:pt>
                <c:pt idx="14">
                  <c:v>77.000026000000005</c:v>
                </c:pt>
                <c:pt idx="15">
                  <c:v>78.000000999999997</c:v>
                </c:pt>
                <c:pt idx="16">
                  <c:v>78.000015000000005</c:v>
                </c:pt>
                <c:pt idx="17">
                  <c:v>80.000004000000004</c:v>
                </c:pt>
                <c:pt idx="18">
                  <c:v>82.000011000000001</c:v>
                </c:pt>
                <c:pt idx="19">
                  <c:v>84.000001999999995</c:v>
                </c:pt>
                <c:pt idx="20">
                  <c:v>84.000021000000004</c:v>
                </c:pt>
                <c:pt idx="21">
                  <c:v>88.000005999999999</c:v>
                </c:pt>
                <c:pt idx="22">
                  <c:v>88.000006999999997</c:v>
                </c:pt>
                <c:pt idx="23">
                  <c:v>90.000028999999998</c:v>
                </c:pt>
                <c:pt idx="24">
                  <c:v>91.000028</c:v>
                </c:pt>
                <c:pt idx="25">
                  <c:v>92.000020000000006</c:v>
                </c:pt>
                <c:pt idx="26">
                  <c:v>93.000027000000003</c:v>
                </c:pt>
                <c:pt idx="27">
                  <c:v>96.000005000000002</c:v>
                </c:pt>
                <c:pt idx="28">
                  <c:v>97.000017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8182736"/>
        <c:axId val="538183128"/>
      </c:barChart>
      <c:catAx>
        <c:axId val="538182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1"/>
            </a:pPr>
            <a:endParaRPr lang="es-ES"/>
          </a:p>
        </c:txPr>
        <c:crossAx val="538183128"/>
        <c:crosses val="autoZero"/>
        <c:auto val="1"/>
        <c:lblAlgn val="ctr"/>
        <c:lblOffset val="100"/>
        <c:noMultiLvlLbl val="0"/>
      </c:catAx>
      <c:valAx>
        <c:axId val="538183128"/>
        <c:scaling>
          <c:orientation val="minMax"/>
          <c:max val="100"/>
        </c:scaling>
        <c:delete val="0"/>
        <c:axPos val="b"/>
        <c:majorGridlines>
          <c:spPr>
            <a:ln>
              <a:solidFill>
                <a:schemeClr val="bg2">
                  <a:lumMod val="90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es-ES"/>
          </a:p>
        </c:txPr>
        <c:crossAx val="538182736"/>
        <c:crosses val="autoZero"/>
        <c:crossBetween val="between"/>
      </c:valAx>
      <c:spPr>
        <a:ln>
          <a:prstDash val="sysDash"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v>países ue</c:v>
          </c:tx>
          <c:spPr>
            <a:solidFill>
              <a:srgbClr val="C3D69B"/>
            </a:solidFill>
          </c:spPr>
          <c:invertIfNegative val="0"/>
          <c:dPt>
            <c:idx val="0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C3D69B"/>
              </a:solidFill>
              <a:ln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rgbClr val="0000CC"/>
              </a:solidFill>
            </c:spPr>
          </c:dPt>
          <c:dPt>
            <c:idx val="1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5"/>
            <c:invertIfNegative val="0"/>
            <c:bubble3D val="0"/>
            <c:spPr>
              <a:solidFill>
                <a:srgbClr val="FFC000"/>
              </a:solidFill>
            </c:spPr>
          </c:dPt>
          <c:dLbls>
            <c:dLbl>
              <c:idx val="3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'H2_2.4 (4)'!$AG$15:$AG$43</c:f>
              <c:strCache>
                <c:ptCount val="29"/>
                <c:pt idx="0">
                  <c:v>Rumanía</c:v>
                </c:pt>
                <c:pt idx="1">
                  <c:v>Bulgaria</c:v>
                </c:pt>
                <c:pt idx="2">
                  <c:v>Italia</c:v>
                </c:pt>
                <c:pt idx="3">
                  <c:v>Grecia</c:v>
                </c:pt>
                <c:pt idx="4">
                  <c:v>Polonia</c:v>
                </c:pt>
                <c:pt idx="5">
                  <c:v>Portugal</c:v>
                </c:pt>
                <c:pt idx="6">
                  <c:v>Croacia</c:v>
                </c:pt>
                <c:pt idx="7">
                  <c:v>Lituania</c:v>
                </c:pt>
                <c:pt idx="8">
                  <c:v>Chipre</c:v>
                </c:pt>
                <c:pt idx="9">
                  <c:v>Hungría</c:v>
                </c:pt>
                <c:pt idx="10">
                  <c:v>Eslovenia</c:v>
                </c:pt>
                <c:pt idx="11">
                  <c:v>Malta</c:v>
                </c:pt>
                <c:pt idx="12">
                  <c:v>Eslovaquia</c:v>
                </c:pt>
                <c:pt idx="13">
                  <c:v>UE (28 países)</c:v>
                </c:pt>
                <c:pt idx="14">
                  <c:v>Letonia</c:v>
                </c:pt>
                <c:pt idx="15">
                  <c:v>España</c:v>
                </c:pt>
                <c:pt idx="16">
                  <c:v>Irlanda</c:v>
                </c:pt>
                <c:pt idx="17">
                  <c:v>Rep. Checa</c:v>
                </c:pt>
                <c:pt idx="18">
                  <c:v>Austria</c:v>
                </c:pt>
                <c:pt idx="19">
                  <c:v>Bélgica</c:v>
                </c:pt>
                <c:pt idx="20">
                  <c:v>Francia</c:v>
                </c:pt>
                <c:pt idx="21">
                  <c:v>Alemania</c:v>
                </c:pt>
                <c:pt idx="22">
                  <c:v>Estonia</c:v>
                </c:pt>
                <c:pt idx="23">
                  <c:v>Suecia</c:v>
                </c:pt>
                <c:pt idx="24">
                  <c:v>Reino Unido</c:v>
                </c:pt>
                <c:pt idx="25">
                  <c:v>Países Bajos</c:v>
                </c:pt>
                <c:pt idx="26">
                  <c:v>Finlandia</c:v>
                </c:pt>
                <c:pt idx="27">
                  <c:v>Dinamarca</c:v>
                </c:pt>
                <c:pt idx="28">
                  <c:v>Luxemburgo</c:v>
                </c:pt>
              </c:strCache>
            </c:strRef>
          </c:cat>
          <c:val>
            <c:numRef>
              <c:f>'H2_2.4 (4)'!$AR$15:$AR$43</c:f>
              <c:numCache>
                <c:formatCode>General</c:formatCode>
                <c:ptCount val="29"/>
                <c:pt idx="0">
                  <c:v>56.000239999999998</c:v>
                </c:pt>
                <c:pt idx="1">
                  <c:v>57.000030000000002</c:v>
                </c:pt>
                <c:pt idx="2">
                  <c:v>66.000129999999999</c:v>
                </c:pt>
                <c:pt idx="3">
                  <c:v>67.00009</c:v>
                </c:pt>
                <c:pt idx="4">
                  <c:v>68.000219999999999</c:v>
                </c:pt>
                <c:pt idx="5">
                  <c:v>69.000230000000002</c:v>
                </c:pt>
                <c:pt idx="6">
                  <c:v>70.000119999999995</c:v>
                </c:pt>
                <c:pt idx="7">
                  <c:v>71.000159999999994</c:v>
                </c:pt>
                <c:pt idx="8">
                  <c:v>72.000140000000002</c:v>
                </c:pt>
                <c:pt idx="9">
                  <c:v>73.00018</c:v>
                </c:pt>
                <c:pt idx="10">
                  <c:v>73.000249999999994</c:v>
                </c:pt>
                <c:pt idx="11">
                  <c:v>76.000190000000003</c:v>
                </c:pt>
                <c:pt idx="12">
                  <c:v>78.000259999999997</c:v>
                </c:pt>
                <c:pt idx="13">
                  <c:v>79.000010000000003</c:v>
                </c:pt>
                <c:pt idx="14">
                  <c:v>79.000100000000003</c:v>
                </c:pt>
                <c:pt idx="15">
                  <c:v>79.000200000000007</c:v>
                </c:pt>
                <c:pt idx="16">
                  <c:v>80.000079999999997</c:v>
                </c:pt>
                <c:pt idx="17">
                  <c:v>81.000039999999998</c:v>
                </c:pt>
                <c:pt idx="18">
                  <c:v>84.000209999999996</c:v>
                </c:pt>
                <c:pt idx="19">
                  <c:v>85.000020000000006</c:v>
                </c:pt>
                <c:pt idx="20">
                  <c:v>85.000110000000006</c:v>
                </c:pt>
                <c:pt idx="21">
                  <c:v>88.000060000000005</c:v>
                </c:pt>
                <c:pt idx="22">
                  <c:v>88.000069999999994</c:v>
                </c:pt>
                <c:pt idx="23">
                  <c:v>91.000280000000004</c:v>
                </c:pt>
                <c:pt idx="24">
                  <c:v>92.000290000000007</c:v>
                </c:pt>
                <c:pt idx="25">
                  <c:v>93.000200000000007</c:v>
                </c:pt>
                <c:pt idx="26">
                  <c:v>93.00027</c:v>
                </c:pt>
                <c:pt idx="27">
                  <c:v>96.000050000000002</c:v>
                </c:pt>
                <c:pt idx="28">
                  <c:v>97.000169999999997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8183912"/>
        <c:axId val="538184304"/>
      </c:barChart>
      <c:catAx>
        <c:axId val="538183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1"/>
            </a:pPr>
            <a:endParaRPr lang="es-ES"/>
          </a:p>
        </c:txPr>
        <c:crossAx val="538184304"/>
        <c:crosses val="autoZero"/>
        <c:auto val="1"/>
        <c:lblAlgn val="ctr"/>
        <c:lblOffset val="100"/>
        <c:noMultiLvlLbl val="0"/>
      </c:catAx>
      <c:valAx>
        <c:axId val="538184304"/>
        <c:scaling>
          <c:orientation val="minMax"/>
          <c:max val="100"/>
        </c:scaling>
        <c:delete val="0"/>
        <c:axPos val="b"/>
        <c:majorGridlines>
          <c:spPr>
            <a:ln>
              <a:solidFill>
                <a:schemeClr val="bg2">
                  <a:lumMod val="90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es-ES"/>
          </a:p>
        </c:txPr>
        <c:crossAx val="538183912"/>
        <c:crosses val="autoZero"/>
        <c:crossBetween val="between"/>
      </c:valAx>
      <c:spPr>
        <a:ln>
          <a:prstDash val="sysDash"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Incidentes gestionados</c:v>
          </c:tx>
          <c:spPr>
            <a:ln w="2222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C4BD9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95B3D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D99694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C3D69B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CD5B5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D9D9D9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FFFF99"/>
              </a:solidFill>
              <a:ln w="22225">
                <a:solidFill>
                  <a:schemeClr val="bg1"/>
                </a:solidFill>
              </a:ln>
              <a:effectLst/>
            </c:spPr>
          </c:dPt>
          <c:dLbls>
            <c:dLbl>
              <c:idx val="3"/>
              <c:layout>
                <c:manualLayout>
                  <c:x val="-0.13073736390980395"/>
                  <c:y val="8.640662558846191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5875315665701697"/>
                  <c:y val="4.608466427911334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5966921209719365E-2"/>
                  <c:y val="2.408917998039098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9548762748320145E-2"/>
                  <c:y val="4.32466714622526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'H3_3.1, 3.2'!$B$14:$G$21</c:f>
              <c:strCache>
                <c:ptCount val="8"/>
                <c:pt idx="0">
                  <c:v>Acceso no autorizado</c:v>
                </c:pt>
                <c:pt idx="1">
                  <c:v>Fraude</c:v>
                </c:pt>
                <c:pt idx="2">
                  <c:v>Virus, troyanos, gusanos, spyware</c:v>
                </c:pt>
                <c:pt idx="3">
                  <c:v>SPAM</c:v>
                </c:pt>
                <c:pt idx="4">
                  <c:v>Denegación de servicio</c:v>
                </c:pt>
                <c:pt idx="5">
                  <c:v>Escaneos de red</c:v>
                </c:pt>
                <c:pt idx="6">
                  <c:v>Robos de información</c:v>
                </c:pt>
                <c:pt idx="7">
                  <c:v>Otros</c:v>
                </c:pt>
              </c:strCache>
            </c:strRef>
          </c:cat>
          <c:val>
            <c:numRef>
              <c:f>'H3_3.1, 3.2'!$M$14:$M$21</c:f>
              <c:numCache>
                <c:formatCode>#,##0</c:formatCode>
                <c:ptCount val="8"/>
                <c:pt idx="0">
                  <c:v>16054</c:v>
                </c:pt>
                <c:pt idx="1">
                  <c:v>13410</c:v>
                </c:pt>
                <c:pt idx="2">
                  <c:v>15177</c:v>
                </c:pt>
                <c:pt idx="3">
                  <c:v>1275</c:v>
                </c:pt>
                <c:pt idx="4">
                  <c:v>794</c:v>
                </c:pt>
                <c:pt idx="5">
                  <c:v>335</c:v>
                </c:pt>
                <c:pt idx="6">
                  <c:v>26</c:v>
                </c:pt>
                <c:pt idx="7">
                  <c:v>2905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Incidentes gestionados</c:v>
          </c:tx>
          <c:spPr>
            <a:ln w="2222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C4BD9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95B3D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D99694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C3D69B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CD5B5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D9D9D9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FFFF99"/>
              </a:solidFill>
              <a:ln w="22225">
                <a:solidFill>
                  <a:schemeClr val="bg1"/>
                </a:solidFill>
              </a:ln>
              <a:effectLst/>
            </c:spPr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2426067383710397E-2"/>
                  <c:y val="9.207629288274449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7978865147774107E-2"/>
                  <c:y val="6.79451484895033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541986043006846E-2"/>
                  <c:y val="6.464989759344594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'H3_3.1, 3.2'!$B$14:$G$21</c:f>
              <c:strCache>
                <c:ptCount val="8"/>
                <c:pt idx="0">
                  <c:v>Acceso no autorizado</c:v>
                </c:pt>
                <c:pt idx="1">
                  <c:v>Fraude</c:v>
                </c:pt>
                <c:pt idx="2">
                  <c:v>Virus, troyanos, gusanos, spyware</c:v>
                </c:pt>
                <c:pt idx="3">
                  <c:v>SPAM</c:v>
                </c:pt>
                <c:pt idx="4">
                  <c:v>Denegación de servicio</c:v>
                </c:pt>
                <c:pt idx="5">
                  <c:v>Escaneos de red</c:v>
                </c:pt>
                <c:pt idx="6">
                  <c:v>Robos de información</c:v>
                </c:pt>
                <c:pt idx="7">
                  <c:v>Otros</c:v>
                </c:pt>
              </c:strCache>
            </c:strRef>
          </c:cat>
          <c:val>
            <c:numRef>
              <c:f>'H3_3.1, 3.2'!$M$42:$M$49</c:f>
              <c:numCache>
                <c:formatCode>#,##0</c:formatCode>
                <c:ptCount val="8"/>
                <c:pt idx="0">
                  <c:v>15</c:v>
                </c:pt>
                <c:pt idx="1">
                  <c:v>8</c:v>
                </c:pt>
                <c:pt idx="2">
                  <c:v>75</c:v>
                </c:pt>
                <c:pt idx="3">
                  <c:v>0</c:v>
                </c:pt>
                <c:pt idx="4">
                  <c:v>10</c:v>
                </c:pt>
                <c:pt idx="5">
                  <c:v>7</c:v>
                </c:pt>
                <c:pt idx="6">
                  <c:v>2</c:v>
                </c:pt>
                <c:pt idx="7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Incidentes gestionados</c:v>
          </c:tx>
          <c:spPr>
            <a:ln w="2222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C4BD9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95B3D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D99694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C3D69B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CD5B5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D9D9D9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FFFF99"/>
              </a:solidFill>
              <a:ln w="22225">
                <a:solidFill>
                  <a:schemeClr val="bg1"/>
                </a:solidFill>
              </a:ln>
              <a:effectLst/>
            </c:spPr>
          </c:dPt>
          <c:dLbls>
            <c:dLbl>
              <c:idx val="5"/>
              <c:layout>
                <c:manualLayout>
                  <c:x val="8.8260706542116971E-2"/>
                  <c:y val="4.034460970156511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8703334637518138E-2"/>
                  <c:y val="2.058028336735685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'H3_3.3, 3.4'!$B$14:$G$16</c:f>
              <c:strCache>
                <c:ptCount val="3"/>
                <c:pt idx="0">
                  <c:v>Ciudadanos y empresas</c:v>
                </c:pt>
                <c:pt idx="1">
                  <c:v>Red académica (RedIris)</c:v>
                </c:pt>
                <c:pt idx="2">
                  <c:v>Infraestructuras Críticas (IICC)</c:v>
                </c:pt>
              </c:strCache>
            </c:strRef>
          </c:cat>
          <c:val>
            <c:numRef>
              <c:f>'H3_3.3, 3.4'!$M$14:$M$16</c:f>
              <c:numCache>
                <c:formatCode>#,##0</c:formatCode>
                <c:ptCount val="3"/>
                <c:pt idx="0">
                  <c:v>45693</c:v>
                </c:pt>
                <c:pt idx="1">
                  <c:v>4153</c:v>
                </c:pt>
                <c:pt idx="2">
                  <c:v>130</c:v>
                </c:pt>
              </c:numCache>
            </c:numRef>
          </c:val>
        </c:ser>
        <c:ser>
          <c:idx val="1"/>
          <c:order val="1"/>
          <c:tx>
            <c:strRef>
              <c:f>'H3_3.3, 3.4'!$B$15</c:f>
              <c:strCache>
                <c:ptCount val="1"/>
                <c:pt idx="0">
                  <c:v>Red académica (RedIris)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'H3_3.3, 3.4'!$B$14:$G$16</c:f>
              <c:strCache>
                <c:ptCount val="3"/>
                <c:pt idx="0">
                  <c:v>Ciudadanos y empresas</c:v>
                </c:pt>
                <c:pt idx="1">
                  <c:v>Red académica (RedIris)</c:v>
                </c:pt>
                <c:pt idx="2">
                  <c:v>Infraestructuras Críticas (IICC)</c:v>
                </c:pt>
              </c:strCache>
            </c:strRef>
          </c:cat>
          <c:val>
            <c:numRef>
              <c:f>'H3_3.3, 3.4'!$C$15:$J$15</c:f>
              <c:numCache>
                <c:formatCode>General</c:formatCode>
                <c:ptCount val="8"/>
                <c:pt idx="6" formatCode="#,##0">
                  <c:v>3107</c:v>
                </c:pt>
              </c:numCache>
            </c:numRef>
          </c:val>
        </c:ser>
        <c:ser>
          <c:idx val="2"/>
          <c:order val="2"/>
          <c:tx>
            <c:strRef>
              <c:f>'H3_3.3, 3.4'!$B$16</c:f>
              <c:strCache>
                <c:ptCount val="1"/>
                <c:pt idx="0">
                  <c:v>Infraestructuras Críticas (IICC)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'H3_3.3, 3.4'!$B$14:$G$16</c:f>
              <c:strCache>
                <c:ptCount val="3"/>
                <c:pt idx="0">
                  <c:v>Ciudadanos y empresas</c:v>
                </c:pt>
                <c:pt idx="1">
                  <c:v>Red académica (RedIris)</c:v>
                </c:pt>
                <c:pt idx="2">
                  <c:v>Infraestructuras Críticas (IICC)</c:v>
                </c:pt>
              </c:strCache>
            </c:strRef>
          </c:cat>
          <c:val>
            <c:numRef>
              <c:f>'H3_3.3, 3.4'!$C$16:$J$16</c:f>
              <c:numCache>
                <c:formatCode>General</c:formatCode>
                <c:ptCount val="8"/>
                <c:pt idx="6" formatCode="#,##0">
                  <c:v>63</c:v>
                </c:pt>
              </c:numCache>
            </c:numRef>
          </c:val>
        </c:ser>
        <c:ser>
          <c:idx val="3"/>
          <c:order val="3"/>
          <c:tx>
            <c:strRef>
              <c:f>'H3_3.2'!#REF!</c:f>
              <c:strCache>
                <c:ptCount val="1"/>
                <c:pt idx="0">
                  <c:v>#REF!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'H3_3.3, 3.4'!$B$14:$G$16</c:f>
              <c:strCache>
                <c:ptCount val="3"/>
                <c:pt idx="0">
                  <c:v>Ciudadanos y empresas</c:v>
                </c:pt>
                <c:pt idx="1">
                  <c:v>Red académica (RedIris)</c:v>
                </c:pt>
                <c:pt idx="2">
                  <c:v>Infraestructuras Críticas (IICC)</c:v>
                </c:pt>
              </c:strCache>
            </c:strRef>
          </c:cat>
          <c:val>
            <c:numRef>
              <c:f>'H3_3.2'!#REF!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'H3_3.2'!#REF!</c:f>
              <c:strCache>
                <c:ptCount val="1"/>
                <c:pt idx="0">
                  <c:v>#REF!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'H3_3.3, 3.4'!$B$14:$G$16</c:f>
              <c:strCache>
                <c:ptCount val="3"/>
                <c:pt idx="0">
                  <c:v>Ciudadanos y empresas</c:v>
                </c:pt>
                <c:pt idx="1">
                  <c:v>Red académica (RedIris)</c:v>
                </c:pt>
                <c:pt idx="2">
                  <c:v>Infraestructuras Críticas (IICC)</c:v>
                </c:pt>
              </c:strCache>
            </c:strRef>
          </c:cat>
          <c:val>
            <c:numRef>
              <c:f>'H3_3.2'!#REF!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'H3_3.2'!#REF!</c:f>
              <c:strCache>
                <c:ptCount val="1"/>
                <c:pt idx="0">
                  <c:v>#REF!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'H3_3.3, 3.4'!$B$14:$G$16</c:f>
              <c:strCache>
                <c:ptCount val="3"/>
                <c:pt idx="0">
                  <c:v>Ciudadanos y empresas</c:v>
                </c:pt>
                <c:pt idx="1">
                  <c:v>Red académica (RedIris)</c:v>
                </c:pt>
                <c:pt idx="2">
                  <c:v>Infraestructuras Críticas (IICC)</c:v>
                </c:pt>
              </c:strCache>
            </c:strRef>
          </c:cat>
          <c:val>
            <c:numRef>
              <c:f>'H3_3.2'!#REF!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'H3_3.2'!#REF!</c:f>
              <c:strCache>
                <c:ptCount val="1"/>
                <c:pt idx="0">
                  <c:v>#REF!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'H3_3.3, 3.4'!$B$14:$G$16</c:f>
              <c:strCache>
                <c:ptCount val="3"/>
                <c:pt idx="0">
                  <c:v>Ciudadanos y empresas</c:v>
                </c:pt>
                <c:pt idx="1">
                  <c:v>Red académica (RedIris)</c:v>
                </c:pt>
                <c:pt idx="2">
                  <c:v>Infraestructuras Críticas (IICC)</c:v>
                </c:pt>
              </c:strCache>
            </c:strRef>
          </c:cat>
          <c:val>
            <c:numRef>
              <c:f>'H3_3.2'!#REF!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'H3_3.2'!#REF!</c:f>
              <c:strCache>
                <c:ptCount val="1"/>
                <c:pt idx="0">
                  <c:v>#REF!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'H3_3.3, 3.4'!$B$14:$G$16</c:f>
              <c:strCache>
                <c:ptCount val="3"/>
                <c:pt idx="0">
                  <c:v>Ciudadanos y empresas</c:v>
                </c:pt>
                <c:pt idx="1">
                  <c:v>Red académica (RedIris)</c:v>
                </c:pt>
                <c:pt idx="2">
                  <c:v>Infraestructuras Críticas (IICC)</c:v>
                </c:pt>
              </c:strCache>
            </c:strRef>
          </c:cat>
          <c:val>
            <c:numRef>
              <c:f>'H3_3.2'!#REF!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Incidentes gestionados</c:v>
          </c:tx>
          <c:spPr>
            <a:ln w="2222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C4BD9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95B3D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D99694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B1A0C7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00B0F0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FF99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C3D69B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FFFF99"/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2225">
                <a:solidFill>
                  <a:schemeClr val="bg1"/>
                </a:solidFill>
              </a:ln>
              <a:effectLst/>
            </c:spPr>
          </c:dPt>
          <c:dPt>
            <c:idx val="12"/>
            <c:bubble3D val="0"/>
            <c:spPr>
              <a:solidFill>
                <a:srgbClr val="FFC000"/>
              </a:solidFill>
              <a:ln w="22225">
                <a:solidFill>
                  <a:schemeClr val="bg1"/>
                </a:solidFill>
              </a:ln>
              <a:effectLst/>
            </c:spPr>
          </c:dPt>
          <c:dLbls>
            <c:dLbl>
              <c:idx val="4"/>
              <c:layout>
                <c:manualLayout>
                  <c:x val="7.7003304559693272E-2"/>
                  <c:y val="8.7671486843193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4844720911748399E-2"/>
                  <c:y val="8.88293650793650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4407841806981041E-2"/>
                  <c:y val="7.74289554531489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1398881019861562E-2"/>
                  <c:y val="8.3942652329749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'H3_3.3, 3.4'!$B$37:$G$49</c:f>
              <c:strCache>
                <c:ptCount val="13"/>
                <c:pt idx="0">
                  <c:v>Energía</c:v>
                </c:pt>
                <c:pt idx="1">
                  <c:v>Transporte</c:v>
                </c:pt>
                <c:pt idx="2">
                  <c:v>Tegnologías Información y Comunicac. (TIC)</c:v>
                </c:pt>
                <c:pt idx="3">
                  <c:v>Sistema tributario y financiero</c:v>
                </c:pt>
                <c:pt idx="4">
                  <c:v>Alimentación</c:v>
                </c:pt>
                <c:pt idx="5">
                  <c:v>Agua</c:v>
                </c:pt>
                <c:pt idx="6">
                  <c:v>Industria nuclear</c:v>
                </c:pt>
                <c:pt idx="7">
                  <c:v>Administración</c:v>
                </c:pt>
                <c:pt idx="8">
                  <c:v>Espacio</c:v>
                </c:pt>
                <c:pt idx="9">
                  <c:v>Industria química</c:v>
                </c:pt>
                <c:pt idx="10">
                  <c:v>Instalaciones de Investigación</c:v>
                </c:pt>
                <c:pt idx="11">
                  <c:v>Salud</c:v>
                </c:pt>
                <c:pt idx="12">
                  <c:v>Todos los sectores afectados</c:v>
                </c:pt>
              </c:strCache>
            </c:strRef>
          </c:cat>
          <c:val>
            <c:numRef>
              <c:f>'H3_3.3, 3.4'!$M$37:$M$49</c:f>
              <c:numCache>
                <c:formatCode>#,##0</c:formatCode>
                <c:ptCount val="13"/>
                <c:pt idx="0">
                  <c:v>46</c:v>
                </c:pt>
                <c:pt idx="1">
                  <c:v>24</c:v>
                </c:pt>
                <c:pt idx="2">
                  <c:v>17</c:v>
                </c:pt>
                <c:pt idx="3">
                  <c:v>17</c:v>
                </c:pt>
                <c:pt idx="4">
                  <c:v>12</c:v>
                </c:pt>
                <c:pt idx="5">
                  <c:v>5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  <a:r>
              <a:rPr lang="es-ES" u="sng">
                <a:solidFill>
                  <a:schemeClr val="bg1"/>
                </a:solidFill>
              </a:rPr>
              <a:t>HECHOS</a:t>
            </a:r>
            <a:r>
              <a:rPr lang="es-ES" u="sng" baseline="0">
                <a:solidFill>
                  <a:schemeClr val="bg1"/>
                </a:solidFill>
              </a:rPr>
              <a:t> CONOCIDOS</a:t>
            </a:r>
            <a:endParaRPr lang="es-ES" u="sng">
              <a:solidFill>
                <a:schemeClr val="bg1"/>
              </a:solidFill>
            </a:endParaRPr>
          </a:p>
        </c:rich>
      </c:tx>
      <c:overlay val="1"/>
      <c:spPr>
        <a:solidFill>
          <a:schemeClr val="bg2">
            <a:lumMod val="5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'H4_4.1, 4.2'!$U$51:$X$51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'H4_4.1, 4.2'!$U$52:$X$52</c:f>
              <c:numCache>
                <c:formatCode>General</c:formatCode>
                <c:ptCount val="4"/>
                <c:pt idx="0">
                  <c:v>42812</c:v>
                </c:pt>
                <c:pt idx="1">
                  <c:v>42403</c:v>
                </c:pt>
                <c:pt idx="2">
                  <c:v>49935</c:v>
                </c:pt>
                <c:pt idx="3">
                  <c:v>60154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38186656"/>
        <c:axId val="538187048"/>
      </c:barChart>
      <c:catAx>
        <c:axId val="5381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chemeClr val="bg2">
                <a:lumMod val="25000"/>
              </a:schemeClr>
            </a:solidFill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chemeClr val="bg2">
                    <a:lumMod val="2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38187048"/>
        <c:crosses val="autoZero"/>
        <c:auto val="1"/>
        <c:lblAlgn val="ctr"/>
        <c:lblOffset val="100"/>
        <c:noMultiLvlLbl val="0"/>
      </c:catAx>
      <c:valAx>
        <c:axId val="538187048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8186656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44851121990059E-2"/>
          <c:y val="9.955884615588674E-2"/>
          <c:w val="0.44783391844406384"/>
          <c:h val="0.800882307688226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explosion val="4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explosion val="4"/>
            <c:spPr>
              <a:solidFill>
                <a:schemeClr val="accent5">
                  <a:lumMod val="20000"/>
                  <a:lumOff val="80000"/>
                </a:schemeClr>
              </a:solidFill>
            </c:spPr>
          </c:dPt>
          <c:dPt>
            <c:idx val="4"/>
            <c:bubble3D val="0"/>
            <c:explosion val="4"/>
            <c:spPr>
              <a:solidFill>
                <a:srgbClr val="B8CCE4"/>
              </a:solidFill>
            </c:spPr>
          </c:dPt>
          <c:dPt>
            <c:idx val="5"/>
            <c:bubble3D val="0"/>
            <c:explosion val="4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6"/>
            <c:bubble3D val="0"/>
            <c:explosion val="4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7"/>
            <c:bubble3D val="0"/>
            <c:explosion val="4"/>
            <c:spPr>
              <a:solidFill>
                <a:schemeClr val="accent1">
                  <a:lumMod val="20000"/>
                  <a:lumOff val="80000"/>
                </a:schemeClr>
              </a:solidFill>
            </c:spPr>
          </c:dPt>
          <c:dPt>
            <c:idx val="8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</c:dPt>
          <c:dLbls>
            <c:dLbl>
              <c:idx val="0"/>
              <c:layout>
                <c:manualLayout>
                  <c:x val="0.14276131577244036"/>
                  <c:y val="-0.1303884616510390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2038845265007588"/>
                  <c:y val="0.1743517242326102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0084020387871526"/>
                  <c:y val="-0.20007109394481201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000776983142669"/>
                  <c:y val="-0.1899980369582402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7342581183094044"/>
                  <c:y val="-0.1437989102465474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7860807282221847"/>
                  <c:y val="-8.10229569775523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8365683155530577"/>
                  <c:y val="-6.7096236795891407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8734446059821769"/>
                  <c:y val="0.11048874434299115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955802149060018"/>
                  <c:y val="0.2566433047012197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cap="flat">
                  <a:solidFill>
                    <a:schemeClr val="bg2">
                      <a:lumMod val="25000"/>
                    </a:schemeClr>
                  </a:solidFill>
                  <a:prstDash val="lgDash"/>
                  <a:round/>
                  <a:headEnd type="none"/>
                  <a:tailEnd type="none"/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('H4_4.1, 4.2'!$B$20,'H4_4.1, 4.2'!$B$15,'H4_4.1, 4.2'!$B$16,'H4_4.1, 4.2'!$B$19,'H4_4.1, 4.2'!$B$14,'H4_4.1, 4.2'!$B$18,'H4_4.1, 4.2'!$B$21,'H4_4.1, 4.2'!$B$17)</c:f>
              <c:strCache>
                <c:ptCount val="8"/>
                <c:pt idx="0">
                  <c:v>FRAUDE INFORMÁTICO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FALSIFICACIÓN INFORMÁTICA</c:v>
                </c:pt>
                <c:pt idx="4">
                  <c:v>ACCESO  E INTERCEPTACIÓN ILÍCITA</c:v>
                </c:pt>
                <c:pt idx="5">
                  <c:v>DELITOS SEXUALES</c:v>
                </c:pt>
                <c:pt idx="6">
                  <c:v>INTERFERENCIA DATOS Y EN SISTEMA</c:v>
                </c:pt>
                <c:pt idx="7">
                  <c:v>CONTRA PROPIEDAD INDUST./INTELEC.</c:v>
                </c:pt>
              </c:strCache>
            </c:strRef>
          </c:cat>
          <c:val>
            <c:numRef>
              <c:f>('H4_4.1, 4.2'!$N$20,'H4_4.1, 4.2'!$N$15,'H4_4.1, 4.2'!$N$16,'H4_4.1, 4.2'!$N$19,'H4_4.1, 4.2'!$N$14,'H4_4.1, 4.2'!$N$18,'H4_4.1, 4.2'!$N$21,'H4_4.1, 4.2'!$N$17)</c:f>
              <c:numCache>
                <c:formatCode>#,##0</c:formatCode>
                <c:ptCount val="8"/>
                <c:pt idx="0">
                  <c:v>40864</c:v>
                </c:pt>
                <c:pt idx="1">
                  <c:v>10112</c:v>
                </c:pt>
                <c:pt idx="2">
                  <c:v>2131</c:v>
                </c:pt>
                <c:pt idx="3">
                  <c:v>2361</c:v>
                </c:pt>
                <c:pt idx="4">
                  <c:v>2386</c:v>
                </c:pt>
                <c:pt idx="5">
                  <c:v>1233</c:v>
                </c:pt>
                <c:pt idx="6">
                  <c:v>900</c:v>
                </c:pt>
                <c:pt idx="7">
                  <c:v>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10"/>
      </c:pieChart>
    </c:plotArea>
    <c:plotVisOnly val="1"/>
    <c:dispBlanksAs val="gap"/>
    <c:showDLblsOverMax val="0"/>
  </c:chart>
  <c:spPr>
    <a:solidFill>
      <a:srgbClr val="EEECE1">
        <a:alpha val="50196"/>
      </a:srgb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defRPr>
            </a:pPr>
            <a:r>
              <a:rPr lang="es-ES" u="sng">
                <a:solidFill>
                  <a:schemeClr val="bg1"/>
                </a:solidFill>
              </a:rPr>
              <a:t>HECHOS</a:t>
            </a:r>
            <a:r>
              <a:rPr lang="es-ES" u="sng" baseline="0">
                <a:solidFill>
                  <a:schemeClr val="bg1"/>
                </a:solidFill>
              </a:rPr>
              <a:t> ESCLARECIDOS</a:t>
            </a:r>
            <a:endParaRPr lang="es-ES" u="sng">
              <a:solidFill>
                <a:schemeClr val="bg1"/>
              </a:solidFill>
            </a:endParaRPr>
          </a:p>
        </c:rich>
      </c:tx>
      <c:overlay val="1"/>
      <c:spPr>
        <a:solidFill>
          <a:schemeClr val="bg2">
            <a:lumMod val="5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'H4_4.1, 4.2'!$U$51:$X$51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'H4_4.1, 4.2'!$U$53:$X$53</c:f>
              <c:numCache>
                <c:formatCode>General</c:formatCode>
                <c:ptCount val="4"/>
                <c:pt idx="0">
                  <c:v>15025</c:v>
                </c:pt>
                <c:pt idx="1">
                  <c:v>16378</c:v>
                </c:pt>
                <c:pt idx="2">
                  <c:v>17918</c:v>
                </c:pt>
                <c:pt idx="3">
                  <c:v>19372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42137512"/>
        <c:axId val="542137904"/>
      </c:barChart>
      <c:catAx>
        <c:axId val="54213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chemeClr val="bg2">
                <a:lumMod val="25000"/>
              </a:schemeClr>
            </a:solidFill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chemeClr val="bg2">
                    <a:lumMod val="2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2137904"/>
        <c:crosses val="autoZero"/>
        <c:auto val="1"/>
        <c:lblAlgn val="ctr"/>
        <c:lblOffset val="100"/>
        <c:noMultiLvlLbl val="0"/>
      </c:catAx>
      <c:valAx>
        <c:axId val="542137904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42137512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rgbClr val="663300"/>
              </a:solidFill>
            </c:spPr>
          </c:dPt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chemeClr val="bg2">
                          <a:lumMod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'H2_2.1'!$E$14:$E$15</c:f>
              <c:numCache>
                <c:formatCode>0.0</c:formatCode>
                <c:ptCount val="2"/>
                <c:pt idx="0">
                  <c:v>55.9</c:v>
                </c:pt>
                <c:pt idx="1">
                  <c:v>44.1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'H4_4.1, 4.2'!$U$51:$X$51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'H4_4.1, 4.2'!$U$54:$X$54</c:f>
              <c:numCache>
                <c:formatCode>General</c:formatCode>
                <c:ptCount val="4"/>
                <c:pt idx="0">
                  <c:v>4931</c:v>
                </c:pt>
                <c:pt idx="1">
                  <c:v>4999</c:v>
                </c:pt>
                <c:pt idx="2">
                  <c:v>5456</c:v>
                </c:pt>
                <c:pt idx="3">
                  <c:v>5445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42138688"/>
        <c:axId val="542139080"/>
      </c:barChart>
      <c:catAx>
        <c:axId val="5421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chemeClr val="bg2">
                <a:lumMod val="25000"/>
              </a:schemeClr>
            </a:solidFill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chemeClr val="bg2">
                    <a:lumMod val="2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2139080"/>
        <c:crosses val="autoZero"/>
        <c:auto val="1"/>
        <c:lblAlgn val="ctr"/>
        <c:lblOffset val="100"/>
        <c:noMultiLvlLbl val="0"/>
      </c:catAx>
      <c:valAx>
        <c:axId val="542139080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42138688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'H4_4.4, 4.5'!$J$14:$L$14</c:f>
              <c:numCache>
                <c:formatCode>#,##0</c:formatCode>
                <c:ptCount val="3"/>
                <c:pt idx="0">
                  <c:v>876</c:v>
                </c:pt>
                <c:pt idx="2">
                  <c:v>1233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'H4_4.4, 4.5'!$J$15:$L$15</c:f>
              <c:numCache>
                <c:formatCode>#,##0</c:formatCode>
                <c:ptCount val="3"/>
                <c:pt idx="0">
                  <c:v>5841</c:v>
                </c:pt>
                <c:pt idx="2">
                  <c:v>4852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'H4_4.4, 4.5'!$J$16:$L$16</c:f>
              <c:numCache>
                <c:formatCode>#,##0</c:formatCode>
                <c:ptCount val="3"/>
                <c:pt idx="0">
                  <c:v>1065</c:v>
                </c:pt>
                <c:pt idx="2">
                  <c:v>1251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bg2">
                    <a:lumMod val="50000"/>
                  </a:schemeClr>
                </a:solidFill>
              </a:ln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bg2">
                    <a:lumMod val="50000"/>
                  </a:schemeClr>
                </a:solidFill>
              </a:ln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'H4_4.4, 4.5'!$J$17:$L$17</c:f>
              <c:numCache>
                <c:formatCode>#,##0</c:formatCode>
                <c:ptCount val="3"/>
                <c:pt idx="0">
                  <c:v>19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'H4_4.4, 4.5'!$J$18:$L$18</c:f>
              <c:numCache>
                <c:formatCode>#,##0</c:formatCode>
                <c:ptCount val="3"/>
                <c:pt idx="0">
                  <c:v>272</c:v>
                </c:pt>
                <c:pt idx="2">
                  <c:v>560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5">
                <a:lumMod val="50000"/>
              </a:schemeClr>
            </a:solidFill>
          </c:spPr>
          <c:invertIfNegative val="0"/>
          <c:val>
            <c:numRef>
              <c:f>'H4_4.4, 4.5'!$J$23</c:f>
              <c:numCache>
                <c:formatCode>0.0%</c:formatCode>
                <c:ptCount val="1"/>
                <c:pt idx="0">
                  <c:v>0.55458813486982506</c:v>
                </c:pt>
              </c:numCache>
            </c:numRef>
          </c:val>
        </c:ser>
        <c:ser>
          <c:idx val="0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'H4_4.4, 4.5'!$L$23</c:f>
              <c:numCache>
                <c:formatCode>0.0%</c:formatCode>
                <c:ptCount val="1"/>
                <c:pt idx="0">
                  <c:v>0.445411865130175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5"/>
        <c:axId val="542142216"/>
        <c:axId val="542142608"/>
      </c:barChart>
      <c:catAx>
        <c:axId val="542142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2142608"/>
        <c:crosses val="autoZero"/>
        <c:auto val="1"/>
        <c:lblAlgn val="ctr"/>
        <c:lblOffset val="100"/>
        <c:noMultiLvlLbl val="0"/>
      </c:catAx>
      <c:valAx>
        <c:axId val="542142608"/>
        <c:scaling>
          <c:orientation val="minMax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chemeClr val="bg2">
                    <a:lumMod val="2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2142216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'H4_4.4, 4.5'!$J$19:$L$19</c:f>
              <c:numCache>
                <c:formatCode>#,##0</c:formatCode>
                <c:ptCount val="3"/>
                <c:pt idx="0">
                  <c:v>852</c:v>
                </c:pt>
                <c:pt idx="2">
                  <c:v>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'H4_4.4, 4.5'!$J$20:$L$20</c:f>
              <c:numCache>
                <c:formatCode>#,##0</c:formatCode>
                <c:ptCount val="3"/>
                <c:pt idx="0">
                  <c:v>16539</c:v>
                </c:pt>
                <c:pt idx="2">
                  <c:v>11827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'H4_4.4, 4.5'!$J$21:$L$21</c:f>
              <c:numCache>
                <c:formatCode>#,##0</c:formatCode>
                <c:ptCount val="3"/>
                <c:pt idx="0">
                  <c:v>524</c:v>
                </c:pt>
                <c:pt idx="2">
                  <c:v>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rgbClr val="663300"/>
              </a:solidFill>
            </c:spPr>
          </c:dPt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>
                      <a:solidFill>
                        <a:schemeClr val="bg2">
                          <a:lumMod val="2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'H2_2.1'!$N$14:$N$15</c:f>
              <c:numCache>
                <c:formatCode>0.0</c:formatCode>
                <c:ptCount val="2"/>
                <c:pt idx="0">
                  <c:v>75.900000000000006</c:v>
                </c:pt>
                <c:pt idx="1">
                  <c:v>24.099999999999994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Hombre</c:v>
          </c:tx>
          <c:spPr>
            <a:solidFill>
              <a:schemeClr val="accent5">
                <a:lumMod val="50000"/>
              </a:schemeClr>
            </a:solidFill>
          </c:spPr>
          <c:invertIfNegative val="0"/>
          <c:val>
            <c:numRef>
              <c:f>'H4_4.4, 4.5'!$Q$51:$Q$57</c:f>
              <c:numCache>
                <c:formatCode>0.0%</c:formatCode>
                <c:ptCount val="7"/>
                <c:pt idx="0">
                  <c:v>-4.3674003386178238E-2</c:v>
                </c:pt>
                <c:pt idx="1">
                  <c:v>-0.18066030475604125</c:v>
                </c:pt>
                <c:pt idx="2">
                  <c:v>-0.24238109896875482</c:v>
                </c:pt>
                <c:pt idx="3">
                  <c:v>-0.37455748807141759</c:v>
                </c:pt>
                <c:pt idx="4">
                  <c:v>-0.12940587963675543</c:v>
                </c:pt>
                <c:pt idx="5">
                  <c:v>-2.5203940280129289E-2</c:v>
                </c:pt>
                <c:pt idx="6">
                  <c:v>-4.1172849007234105E-3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Mujer</c:v>
          </c:tx>
          <c:spPr>
            <a:solidFill>
              <a:schemeClr val="bg2">
                <a:lumMod val="75000"/>
              </a:schemeClr>
            </a:solidFill>
          </c:spPr>
          <c:invertIfNegative val="0"/>
          <c:val>
            <c:numRef>
              <c:f>'H4_4.4, 4.5'!$R$51:$R$57</c:f>
              <c:numCache>
                <c:formatCode>0.0%</c:formatCode>
                <c:ptCount val="7"/>
                <c:pt idx="0">
                  <c:v>2.9321579149099272E-2</c:v>
                </c:pt>
                <c:pt idx="1">
                  <c:v>0.13803181295515524</c:v>
                </c:pt>
                <c:pt idx="2">
                  <c:v>0.22858374856266769</c:v>
                </c:pt>
                <c:pt idx="3">
                  <c:v>0.3794078190877731</c:v>
                </c:pt>
                <c:pt idx="4">
                  <c:v>0.15781908777309314</c:v>
                </c:pt>
                <c:pt idx="5">
                  <c:v>6.4632042928325029E-2</c:v>
                </c:pt>
                <c:pt idx="6">
                  <c:v>2.2039095438865465E-3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544741496"/>
        <c:axId val="544741888"/>
      </c:barChart>
      <c:catAx>
        <c:axId val="5447414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 w="19050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sz="1100" b="1">
                <a:solidFill>
                  <a:schemeClr val="bg2">
                    <a:lumMod val="25000"/>
                  </a:schemeClr>
                </a:solidFill>
              </a:defRPr>
            </a:pPr>
            <a:endParaRPr lang="es-ES"/>
          </a:p>
        </c:txPr>
        <c:crossAx val="544741888"/>
        <c:crosses val="autoZero"/>
        <c:auto val="1"/>
        <c:lblAlgn val="ctr"/>
        <c:lblOffset val="100"/>
        <c:noMultiLvlLbl val="0"/>
      </c:catAx>
      <c:valAx>
        <c:axId val="544741888"/>
        <c:scaling>
          <c:orientation val="minMax"/>
          <c:min val="-0.30000000000000004"/>
        </c:scaling>
        <c:delete val="0"/>
        <c:axPos val="b"/>
        <c:majorGridlines>
          <c:spPr>
            <a:ln>
              <a:solidFill>
                <a:schemeClr val="bg2">
                  <a:lumMod val="90000"/>
                </a:schemeClr>
              </a:solidFill>
              <a:prstDash val="lgDash"/>
            </a:ln>
          </c:spPr>
        </c:majorGridlines>
        <c:numFmt formatCode="0%" sourceLinked="0"/>
        <c:majorTickMark val="out"/>
        <c:minorTickMark val="none"/>
        <c:tickLblPos val="nextTo"/>
        <c:spPr>
          <a:ln w="19050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sz="1100" b="1">
                <a:solidFill>
                  <a:schemeClr val="bg2">
                    <a:lumMod val="25000"/>
                  </a:schemeClr>
                </a:solidFill>
              </a:defRPr>
            </a:pPr>
            <a:endParaRPr lang="es-ES"/>
          </a:p>
        </c:txPr>
        <c:crossAx val="5447414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FF5D5D"/>
            </a:solidFill>
            <a:ln>
              <a:solidFill>
                <a:schemeClr val="bg2">
                  <a:lumMod val="25000"/>
                </a:schemeClr>
              </a:solidFill>
            </a:ln>
          </c:spPr>
          <c:explosion val="1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solidFill>
                  <a:schemeClr val="bg2">
                    <a:lumMod val="25000"/>
                  </a:schemeClr>
                </a:solidFill>
              </a:ln>
            </c:spPr>
          </c:dPt>
          <c:dPt>
            <c:idx val="1"/>
            <c:bubble3D val="0"/>
            <c:explosion val="1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bg2">
                    <a:lumMod val="25000"/>
                  </a:schemeClr>
                </a:solidFill>
              </a:ln>
            </c:spPr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2">
                          <a:lumMod val="1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'H4_4.6, 4.7'!$F$64:$F$65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f>'H4_4.6, 4.7'!$F$33:$F$34</c:f>
              <c:numCache>
                <c:formatCode>0.0%</c:formatCode>
                <c:ptCount val="2"/>
                <c:pt idx="0">
                  <c:v>0.91988903115663678</c:v>
                </c:pt>
                <c:pt idx="1">
                  <c:v>8.0110968843363203E-2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5"/>
      </c:pieChart>
    </c:plotArea>
    <c:legend>
      <c:legendPos val="b"/>
      <c:legendEntry>
        <c:idx val="0"/>
        <c:txPr>
          <a:bodyPr/>
          <a:lstStyle/>
          <a:p>
            <a:pPr rtl="0">
              <a:defRPr sz="1100" b="1">
                <a:solidFill>
                  <a:schemeClr val="bg2">
                    <a:lumMod val="10000"/>
                  </a:schemeClr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 rtl="0">
              <a:defRPr sz="1100" b="1">
                <a:solidFill>
                  <a:schemeClr val="bg2">
                    <a:lumMod val="10000"/>
                  </a:schemeClr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22661031046307958"/>
          <c:y val="0.82158365265730815"/>
          <c:w val="0.51619992841389151"/>
          <c:h val="7.5163927939798925E-2"/>
        </c:manualLayout>
      </c:layout>
      <c:overlay val="0"/>
      <c:txPr>
        <a:bodyPr/>
        <a:lstStyle/>
        <a:p>
          <a:pPr rtl="0">
            <a:defRPr sz="1100">
              <a:solidFill>
                <a:schemeClr val="bg2">
                  <a:lumMod val="10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4.7'!$U$15:$V$15</c:f>
              <c:numCache>
                <c:formatCode>0.0%</c:formatCode>
                <c:ptCount val="2"/>
                <c:pt idx="0">
                  <c:v>0.61681906544747644</c:v>
                </c:pt>
                <c:pt idx="1">
                  <c:v>0.38318093455252356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4743064"/>
        <c:axId val="544743456"/>
      </c:barChart>
      <c:catAx>
        <c:axId val="544743064"/>
        <c:scaling>
          <c:orientation val="minMax"/>
        </c:scaling>
        <c:delete val="1"/>
        <c:axPos val="l"/>
        <c:majorTickMark val="out"/>
        <c:minorTickMark val="none"/>
        <c:tickLblPos val="nextTo"/>
        <c:crossAx val="544743456"/>
        <c:crosses val="autoZero"/>
        <c:auto val="1"/>
        <c:lblAlgn val="ctr"/>
        <c:lblOffset val="100"/>
        <c:noMultiLvlLbl val="0"/>
      </c:catAx>
      <c:valAx>
        <c:axId val="544743456"/>
        <c:scaling>
          <c:orientation val="minMax"/>
          <c:max val="1"/>
          <c:min val="0"/>
        </c:scaling>
        <c:delete val="0"/>
        <c:axPos val="b"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800" b="1">
                <a:solidFill>
                  <a:schemeClr val="bg1"/>
                </a:solidFill>
              </a:defRPr>
            </a:pPr>
            <a:endParaRPr lang="es-ES"/>
          </a:p>
        </c:txPr>
        <c:crossAx val="54474306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4.7'!$U$16:$V$16</c:f>
              <c:numCache>
                <c:formatCode>0.0%</c:formatCode>
                <c:ptCount val="2"/>
                <c:pt idx="0">
                  <c:v>0.546917704221075</c:v>
                </c:pt>
                <c:pt idx="1">
                  <c:v>0.453082295778925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4744240"/>
        <c:axId val="544744632"/>
      </c:barChart>
      <c:catAx>
        <c:axId val="544744240"/>
        <c:scaling>
          <c:orientation val="minMax"/>
        </c:scaling>
        <c:delete val="1"/>
        <c:axPos val="l"/>
        <c:majorTickMark val="out"/>
        <c:minorTickMark val="none"/>
        <c:tickLblPos val="nextTo"/>
        <c:crossAx val="544744632"/>
        <c:crosses val="autoZero"/>
        <c:auto val="1"/>
        <c:lblAlgn val="ctr"/>
        <c:lblOffset val="100"/>
        <c:noMultiLvlLbl val="0"/>
      </c:catAx>
      <c:valAx>
        <c:axId val="544744632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47442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4.7'!$U$17:$V$17</c:f>
              <c:numCache>
                <c:formatCode>0.0%</c:formatCode>
                <c:ptCount val="2"/>
                <c:pt idx="0">
                  <c:v>0.54899633067127129</c:v>
                </c:pt>
                <c:pt idx="1">
                  <c:v>0.45100366932872871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4745416"/>
        <c:axId val="544745808"/>
      </c:barChart>
      <c:catAx>
        <c:axId val="544745416"/>
        <c:scaling>
          <c:orientation val="minMax"/>
        </c:scaling>
        <c:delete val="1"/>
        <c:axPos val="l"/>
        <c:majorTickMark val="out"/>
        <c:minorTickMark val="none"/>
        <c:tickLblPos val="nextTo"/>
        <c:crossAx val="544745808"/>
        <c:crosses val="autoZero"/>
        <c:auto val="1"/>
        <c:lblAlgn val="ctr"/>
        <c:lblOffset val="100"/>
        <c:noMultiLvlLbl val="0"/>
      </c:catAx>
      <c:valAx>
        <c:axId val="544745808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47454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4.7'!$U$18:$V$18</c:f>
              <c:numCache>
                <c:formatCode>0.0%</c:formatCode>
                <c:ptCount val="2"/>
                <c:pt idx="0">
                  <c:v>0.43289409468033185</c:v>
                </c:pt>
                <c:pt idx="1">
                  <c:v>0.56710590531966809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4746592"/>
        <c:axId val="544746984"/>
      </c:barChart>
      <c:catAx>
        <c:axId val="544746592"/>
        <c:scaling>
          <c:orientation val="minMax"/>
        </c:scaling>
        <c:delete val="1"/>
        <c:axPos val="l"/>
        <c:majorTickMark val="out"/>
        <c:minorTickMark val="none"/>
        <c:tickLblPos val="nextTo"/>
        <c:crossAx val="544746984"/>
        <c:crosses val="autoZero"/>
        <c:auto val="1"/>
        <c:lblAlgn val="ctr"/>
        <c:lblOffset val="100"/>
        <c:noMultiLvlLbl val="0"/>
      </c:catAx>
      <c:valAx>
        <c:axId val="544746984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47465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4.7'!$U$19:$V$19</c:f>
              <c:numCache>
                <c:formatCode>0.0%</c:formatCode>
                <c:ptCount val="2"/>
                <c:pt idx="0">
                  <c:v>0.50235849056603776</c:v>
                </c:pt>
                <c:pt idx="1">
                  <c:v>0.49764150943396224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4747768"/>
        <c:axId val="544748160"/>
      </c:barChart>
      <c:catAx>
        <c:axId val="544747768"/>
        <c:scaling>
          <c:orientation val="minMax"/>
        </c:scaling>
        <c:delete val="1"/>
        <c:axPos val="l"/>
        <c:majorTickMark val="out"/>
        <c:minorTickMark val="none"/>
        <c:tickLblPos val="nextTo"/>
        <c:crossAx val="544748160"/>
        <c:crosses val="autoZero"/>
        <c:auto val="1"/>
        <c:lblAlgn val="ctr"/>
        <c:lblOffset val="100"/>
        <c:noMultiLvlLbl val="0"/>
      </c:catAx>
      <c:valAx>
        <c:axId val="544748160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47477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4.7'!$U$20:$V$20</c:f>
              <c:numCache>
                <c:formatCode>0.0%</c:formatCode>
                <c:ptCount val="2"/>
                <c:pt idx="0">
                  <c:v>0.52742616033755274</c:v>
                </c:pt>
                <c:pt idx="1">
                  <c:v>0.47257383966244726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4748944"/>
        <c:axId val="545378656"/>
      </c:barChart>
      <c:catAx>
        <c:axId val="544748944"/>
        <c:scaling>
          <c:orientation val="minMax"/>
        </c:scaling>
        <c:delete val="1"/>
        <c:axPos val="l"/>
        <c:majorTickMark val="out"/>
        <c:minorTickMark val="none"/>
        <c:tickLblPos val="nextTo"/>
        <c:crossAx val="545378656"/>
        <c:crosses val="autoZero"/>
        <c:auto val="1"/>
        <c:lblAlgn val="ctr"/>
        <c:lblOffset val="100"/>
        <c:noMultiLvlLbl val="0"/>
      </c:catAx>
      <c:valAx>
        <c:axId val="545378656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47489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4.7'!$U$21:$V$21</c:f>
              <c:numCache>
                <c:formatCode>0.0%</c:formatCode>
                <c:ptCount val="2"/>
                <c:pt idx="0">
                  <c:v>0.58850574712643677</c:v>
                </c:pt>
                <c:pt idx="1">
                  <c:v>0.41149425287356323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5379440"/>
        <c:axId val="545379832"/>
      </c:barChart>
      <c:catAx>
        <c:axId val="545379440"/>
        <c:scaling>
          <c:orientation val="minMax"/>
        </c:scaling>
        <c:delete val="1"/>
        <c:axPos val="l"/>
        <c:majorTickMark val="out"/>
        <c:minorTickMark val="none"/>
        <c:tickLblPos val="nextTo"/>
        <c:crossAx val="545379832"/>
        <c:crosses val="autoZero"/>
        <c:auto val="1"/>
        <c:lblAlgn val="ctr"/>
        <c:lblOffset val="100"/>
        <c:noMultiLvlLbl val="0"/>
      </c:catAx>
      <c:valAx>
        <c:axId val="545379832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53794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4.7'!$U$22:$V$22</c:f>
              <c:numCache>
                <c:formatCode>0.0%</c:formatCode>
                <c:ptCount val="2"/>
                <c:pt idx="0">
                  <c:v>0.36139066788655078</c:v>
                </c:pt>
                <c:pt idx="1">
                  <c:v>0.63860933211344917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5380616"/>
        <c:axId val="545381008"/>
      </c:barChart>
      <c:catAx>
        <c:axId val="545380616"/>
        <c:scaling>
          <c:orientation val="minMax"/>
        </c:scaling>
        <c:delete val="1"/>
        <c:axPos val="l"/>
        <c:majorTickMark val="out"/>
        <c:minorTickMark val="none"/>
        <c:tickLblPos val="nextTo"/>
        <c:crossAx val="545381008"/>
        <c:crosses val="autoZero"/>
        <c:auto val="1"/>
        <c:lblAlgn val="ctr"/>
        <c:lblOffset val="100"/>
        <c:noMultiLvlLbl val="0"/>
      </c:catAx>
      <c:valAx>
        <c:axId val="545381008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53806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877252556564911"/>
          <c:y val="9.6930546033814555E-2"/>
          <c:w val="0.36991954680181971"/>
          <c:h val="0.7188077044867839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>
                    <a:lumMod val="25000"/>
                  </a:schemeClr>
                </a:solidFill>
              </a:ln>
            </c:spPr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</c:spPr>
          </c:dPt>
          <c:dLbls>
            <c:dLbl>
              <c:idx val="0"/>
              <c:numFmt formatCode="#,##0.0" sourceLinked="0"/>
              <c:spPr/>
              <c:txPr>
                <a:bodyPr rot="-3180000"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#,##0.0" sourceLinked="0"/>
              <c:spPr/>
              <c:txPr>
                <a:bodyPr rot="-2760000"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840000"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'H2_2.1'!$N$32:$N$33</c:f>
              <c:numCache>
                <c:formatCode>0.0</c:formatCode>
                <c:ptCount val="2"/>
                <c:pt idx="0">
                  <c:v>78.7</c:v>
                </c:pt>
                <c:pt idx="1">
                  <c:v>21.299999999999997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4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4.7'!$U$23:$V$23</c:f>
              <c:numCache>
                <c:formatCode>0.0%</c:formatCode>
                <c:ptCount val="2"/>
                <c:pt idx="0">
                  <c:v>0.47332015810276679</c:v>
                </c:pt>
                <c:pt idx="1">
                  <c:v>0.52667984189723316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5381792"/>
        <c:axId val="545382184"/>
      </c:barChart>
      <c:catAx>
        <c:axId val="545381792"/>
        <c:scaling>
          <c:orientation val="minMax"/>
        </c:scaling>
        <c:delete val="1"/>
        <c:axPos val="l"/>
        <c:majorTickMark val="out"/>
        <c:minorTickMark val="none"/>
        <c:tickLblPos val="nextTo"/>
        <c:crossAx val="545382184"/>
        <c:crosses val="autoZero"/>
        <c:auto val="1"/>
        <c:lblAlgn val="ctr"/>
        <c:lblOffset val="100"/>
        <c:noMultiLvlLbl val="0"/>
      </c:catAx>
      <c:valAx>
        <c:axId val="545382184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53817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'H4_4.6, 4.7'!$U$24:$V$24</c:f>
              <c:numCache>
                <c:formatCode>0.0%</c:formatCode>
                <c:ptCount val="2"/>
                <c:pt idx="0">
                  <c:v>0.51073619631901845</c:v>
                </c:pt>
                <c:pt idx="1">
                  <c:v>0.4892638036809816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5382968"/>
        <c:axId val="545383360"/>
      </c:barChart>
      <c:catAx>
        <c:axId val="545382968"/>
        <c:scaling>
          <c:orientation val="minMax"/>
        </c:scaling>
        <c:delete val="1"/>
        <c:axPos val="l"/>
        <c:majorTickMark val="out"/>
        <c:minorTickMark val="none"/>
        <c:tickLblPos val="nextTo"/>
        <c:crossAx val="545383360"/>
        <c:crosses val="autoZero"/>
        <c:auto val="1"/>
        <c:lblAlgn val="ctr"/>
        <c:lblOffset val="100"/>
        <c:noMultiLvlLbl val="0"/>
      </c:catAx>
      <c:valAx>
        <c:axId val="545383360"/>
        <c:scaling>
          <c:orientation val="minMax"/>
          <c:max val="1"/>
          <c:min val="0"/>
        </c:scaling>
        <c:delete val="0"/>
        <c:axPos val="b"/>
        <c:numFmt formatCode="0%" sourceLinked="0"/>
        <c:majorTickMark val="out"/>
        <c:minorTickMark val="none"/>
        <c:tickLblPos val="low"/>
        <c:spPr>
          <a:ln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sz="800" b="1">
                <a:solidFill>
                  <a:schemeClr val="bg1"/>
                </a:solidFill>
              </a:defRPr>
            </a:pPr>
            <a:endParaRPr lang="es-ES"/>
          </a:p>
        </c:txPr>
        <c:crossAx val="5453829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4680178025886"/>
          <c:y val="4.2884845602217954E-2"/>
          <c:w val="0.4619339778979053"/>
          <c:h val="0.832619568387284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bg1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noFill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spPr>
            <a:noFill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spPr>
            <a:noFill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spPr>
            <a:noFill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5384144"/>
        <c:axId val="545384536"/>
      </c:barChart>
      <c:catAx>
        <c:axId val="54538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45384536"/>
        <c:crossesAt val="0"/>
        <c:auto val="1"/>
        <c:lblAlgn val="ctr"/>
        <c:lblOffset val="100"/>
        <c:noMultiLvlLbl val="0"/>
      </c:catAx>
      <c:valAx>
        <c:axId val="545384536"/>
        <c:scaling>
          <c:orientation val="minMax"/>
          <c:max val="9.0000000000000024E-2"/>
        </c:scaling>
        <c:delete val="0"/>
        <c:axPos val="l"/>
        <c:numFmt formatCode="0%" sourceLinked="0"/>
        <c:majorTickMark val="cross"/>
        <c:minorTickMark val="none"/>
        <c:tickLblPos val="nextTo"/>
        <c:spPr>
          <a:ln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>
                <a:solidFill>
                  <a:schemeClr val="bg2">
                    <a:lumMod val="10000"/>
                  </a:schemeClr>
                </a:solidFill>
              </a:defRPr>
            </a:pPr>
            <a:endParaRPr lang="es-ES"/>
          </a:p>
        </c:txPr>
        <c:crossAx val="5453841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4680178025886"/>
          <c:y val="4.2884845602217954E-2"/>
          <c:w val="0.4619339778979053"/>
          <c:h val="0.83261956838728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'H4_4.6, 4.7'!$B$35</c:f>
              <c:strCache>
                <c:ptCount val="1"/>
                <c:pt idx="0">
                  <c:v>2.1.- UNIÓN EUROPEA</c:v>
                </c:pt>
              </c:strCache>
            </c:strRef>
          </c:tx>
          <c:spPr>
            <a:solidFill>
              <a:srgbClr val="C6D9F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'H4_4.6, 4.7'!$F$35</c:f>
              <c:numCache>
                <c:formatCode>0.0%</c:formatCode>
                <c:ptCount val="1"/>
                <c:pt idx="0">
                  <c:v>3.7003841229193341E-2</c:v>
                </c:pt>
              </c:numCache>
            </c:numRef>
          </c:val>
        </c:ser>
        <c:ser>
          <c:idx val="1"/>
          <c:order val="1"/>
          <c:tx>
            <c:strRef>
              <c:f>'H4_4.6, 4.7'!$B$42</c:f>
              <c:strCache>
                <c:ptCount val="1"/>
                <c:pt idx="0">
                  <c:v>2.2.- AMÉRICA</c:v>
                </c:pt>
              </c:strCache>
            </c:strRef>
          </c:tx>
          <c:spPr>
            <a:solidFill>
              <a:srgbClr val="FFFF9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'H4_4.6, 4.7'!$F$42</c:f>
              <c:numCache>
                <c:formatCode>0.0%</c:formatCode>
                <c:ptCount val="1"/>
                <c:pt idx="0">
                  <c:v>2.274861288945796E-2</c:v>
                </c:pt>
              </c:numCache>
            </c:numRef>
          </c:val>
        </c:ser>
        <c:ser>
          <c:idx val="2"/>
          <c:order val="2"/>
          <c:tx>
            <c:strRef>
              <c:f>'H4_4.6, 4.7'!$B$47</c:f>
              <c:strCache>
                <c:ptCount val="1"/>
                <c:pt idx="0">
                  <c:v>2.3.- ÁFRICA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'H4_4.6, 4.7'!$F$47</c:f>
              <c:numCache>
                <c:formatCode>0.0%</c:formatCode>
                <c:ptCount val="1"/>
                <c:pt idx="0">
                  <c:v>1.1032863849765259E-2</c:v>
                </c:pt>
              </c:numCache>
            </c:numRef>
          </c:val>
        </c:ser>
        <c:ser>
          <c:idx val="3"/>
          <c:order val="3"/>
          <c:tx>
            <c:strRef>
              <c:f>'H4_4.6, 4.7'!$B$51</c:f>
              <c:strCache>
                <c:ptCount val="1"/>
                <c:pt idx="0">
                  <c:v>2.4.- ÁSIA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'H4_4.6, 4.7'!$F$51</c:f>
              <c:numCache>
                <c:formatCode>0.0%</c:formatCode>
                <c:ptCount val="1"/>
                <c:pt idx="0">
                  <c:v>4.1399914639351255E-3</c:v>
                </c:pt>
              </c:numCache>
            </c:numRef>
          </c:val>
        </c:ser>
        <c:ser>
          <c:idx val="4"/>
          <c:order val="4"/>
          <c:tx>
            <c:strRef>
              <c:f>'H4_4.6, 4.7'!$B$55</c:f>
              <c:strCache>
                <c:ptCount val="1"/>
                <c:pt idx="0">
                  <c:v>2.5.- RESTO PAÍSES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'H4_4.6, 4.7'!$F$55</c:f>
              <c:numCache>
                <c:formatCode>0.0%</c:formatCode>
                <c:ptCount val="1"/>
                <c:pt idx="0">
                  <c:v>5.1856594110115239E-3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5385320"/>
        <c:axId val="545385712"/>
      </c:barChart>
      <c:catAx>
        <c:axId val="545385320"/>
        <c:scaling>
          <c:orientation val="minMax"/>
        </c:scaling>
        <c:delete val="1"/>
        <c:axPos val="b"/>
        <c:majorTickMark val="out"/>
        <c:minorTickMark val="none"/>
        <c:tickLblPos val="nextTo"/>
        <c:crossAx val="545385712"/>
        <c:crossesAt val="0"/>
        <c:auto val="1"/>
        <c:lblAlgn val="ctr"/>
        <c:lblOffset val="100"/>
        <c:noMultiLvlLbl val="0"/>
      </c:catAx>
      <c:valAx>
        <c:axId val="545385712"/>
        <c:scaling>
          <c:orientation val="minMax"/>
          <c:max val="9.0000000000000024E-2"/>
        </c:scaling>
        <c:delete val="1"/>
        <c:axPos val="l"/>
        <c:numFmt formatCode="0.0%" sourceLinked="1"/>
        <c:majorTickMark val="cross"/>
        <c:minorTickMark val="none"/>
        <c:tickLblPos val="nextTo"/>
        <c:crossAx val="545385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38783021081E-2"/>
          <c:y val="3.9835396681609486E-2"/>
          <c:w val="0.8445853685270035"/>
          <c:h val="0.76689197036211176"/>
        </c:manualLayout>
      </c:layout>
      <c:lineChart>
        <c:grouping val="standard"/>
        <c:varyColors val="0"/>
        <c:ser>
          <c:idx val="3"/>
          <c:order val="0"/>
          <c:tx>
            <c:v>víctimas_edad</c:v>
          </c:tx>
          <c:spPr>
            <a:ln w="3175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5"/>
            <c:spPr>
              <a:solidFill>
                <a:schemeClr val="tx2">
                  <a:lumMod val="50000"/>
                </a:schemeClr>
              </a:solidFill>
              <a:ln>
                <a:solidFill>
                  <a:schemeClr val="bg1"/>
                </a:solidFill>
              </a:ln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('H4_4.8, 4.9'!$O$53,'H4_4.8, 4.9'!$O$54:$O$60)</c15:sqref>
                  </c15:fullRef>
                </c:ext>
              </c:extLst>
              <c:f>('H4_4.8, 4.9'!$O$53,'H4_4.8, 4.9'!$O$54:$O$59)</c:f>
              <c:strCache>
                <c:ptCount val="7"/>
                <c:pt idx="0">
                  <c:v>Desconoc</c:v>
                </c:pt>
                <c:pt idx="1">
                  <c:v>De 14-17 años</c:v>
                </c:pt>
                <c:pt idx="2">
                  <c:v>De 18-25 años</c:v>
                </c:pt>
                <c:pt idx="3">
                  <c:v>De 26-40 años</c:v>
                </c:pt>
                <c:pt idx="4">
                  <c:v>De 41-50 años</c:v>
                </c:pt>
                <c:pt idx="5">
                  <c:v>De 51-65 años</c:v>
                </c:pt>
                <c:pt idx="6">
                  <c:v>Mayores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('H4_4.8, 4.9'!$N$53,'H4_4.8, 4.9'!$N$54:$N$60)</c15:sqref>
                  </c15:fullRef>
                </c:ext>
              </c:extLst>
              <c:f>('H4_4.8, 4.9'!$N$53,'H4_4.8, 4.9'!$N$54:$N$59)</c:f>
              <c:numCache>
                <c:formatCode>General</c:formatCode>
                <c:ptCount val="7"/>
                <c:pt idx="0">
                  <c:v>3.2650448143405888E-3</c:v>
                </c:pt>
                <c:pt idx="1">
                  <c:v>4.2765685019206148E-2</c:v>
                </c:pt>
                <c:pt idx="2">
                  <c:v>0.14206145966709346</c:v>
                </c:pt>
                <c:pt idx="3">
                  <c:v>0.37671788305591125</c:v>
                </c:pt>
                <c:pt idx="4">
                  <c:v>0.23623559539052497</c:v>
                </c:pt>
                <c:pt idx="5">
                  <c:v>0.16167306871532225</c:v>
                </c:pt>
                <c:pt idx="6">
                  <c:v>3.7281263337601366E-2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>
              <a:solidFill>
                <a:schemeClr val="bg2">
                  <a:lumMod val="50000"/>
                </a:schemeClr>
              </a:solidFill>
              <a:prstDash val="dash"/>
            </a:ln>
          </c:spPr>
        </c:dropLines>
        <c:marker val="1"/>
        <c:smooth val="0"/>
        <c:axId val="545661760"/>
        <c:axId val="545662152"/>
      </c:lineChart>
      <c:catAx>
        <c:axId val="5456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2225"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600" b="1" i="0" u="none" strike="noStrike" baseline="0">
                <a:solidFill>
                  <a:schemeClr val="bg2">
                    <a:lumMod val="1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5662152"/>
        <c:crosses val="autoZero"/>
        <c:auto val="1"/>
        <c:lblAlgn val="ctr"/>
        <c:lblOffset val="100"/>
        <c:noMultiLvlLbl val="0"/>
      </c:catAx>
      <c:valAx>
        <c:axId val="545662152"/>
        <c:scaling>
          <c:orientation val="minMax"/>
        </c:scaling>
        <c:delete val="0"/>
        <c:axPos val="l"/>
        <c:majorGridlines>
          <c:spPr>
            <a:ln>
              <a:solidFill>
                <a:schemeClr val="bg2">
                  <a:lumMod val="50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chemeClr val="bg2">
                    <a:lumMod val="1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5661760"/>
        <c:crosses val="autoZero"/>
        <c:crossBetween val="between"/>
      </c:valAx>
      <c:spPr>
        <a:solidFill>
          <a:schemeClr val="bg2"/>
        </a:solidFill>
        <a:ln>
          <a:solidFill>
            <a:schemeClr val="tx2">
              <a:lumMod val="75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 horizontalDpi="1200" verticalDpi="1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3906161042940761E-2"/>
                  <c:y val="3.27213327630717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8850225499996068E-2"/>
                  <c:y val="-0.103775578033937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007964718272775"/>
                  <c:y val="-3.687874556200821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1110057925223801"/>
                  <c:y val="1.75654297831116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171088775373668"/>
                  <c:y val="0.18323946347320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'H4_4.8, 4.9'!$B$15:$F$22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'H4_4.8, 4.9'!$G$15:$G$22</c:f>
              <c:numCache>
                <c:formatCode>General</c:formatCode>
                <c:ptCount val="8"/>
                <c:pt idx="0">
                  <c:v>6</c:v>
                </c:pt>
                <c:pt idx="1">
                  <c:v>38</c:v>
                </c:pt>
                <c:pt idx="2">
                  <c:v>58</c:v>
                </c:pt>
                <c:pt idx="3">
                  <c:v>1</c:v>
                </c:pt>
                <c:pt idx="4">
                  <c:v>17</c:v>
                </c:pt>
                <c:pt idx="5">
                  <c:v>3</c:v>
                </c:pt>
                <c:pt idx="6">
                  <c:v>30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noFill/>
              <a:ln w="19050">
                <a:solidFill>
                  <a:schemeClr val="bg2">
                    <a:lumMod val="25000"/>
                  </a:schemeClr>
                </a:solidFill>
                <a:prstDash val="dashDot"/>
              </a:ln>
            </c:spPr>
          </c:dPt>
          <c:dPt>
            <c:idx val="1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48530799094106147"/>
                  <c:y val="-0.1324492712600256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1000" b="1">
                      <a:solidFill>
                        <a:schemeClr val="bg2">
                          <a:lumMod val="1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'H4_4.8, 4.9'!$N$13:$N$14</c:f>
              <c:numCache>
                <c:formatCode>0</c:formatCode>
                <c:ptCount val="2"/>
                <c:pt idx="0">
                  <c:v>39059</c:v>
                </c:pt>
                <c:pt idx="1">
                  <c:v>7801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3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doughnut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B7DEE8"/>
              </a:solidFill>
            </c:spPr>
          </c:dPt>
          <c:dPt>
            <c:idx val="1"/>
            <c:bubble3D val="0"/>
            <c:spPr>
              <a:solidFill>
                <a:srgbClr val="FAC090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B8CCE4"/>
              </a:solidFill>
            </c:spPr>
          </c:dPt>
          <c:dPt>
            <c:idx val="4"/>
            <c:bubble3D val="0"/>
            <c:spPr>
              <a:solidFill>
                <a:srgbClr val="DAEEF3"/>
              </a:solidFill>
            </c:spPr>
          </c:dPt>
          <c:dPt>
            <c:idx val="5"/>
            <c:bubble3D val="0"/>
            <c:spPr>
              <a:solidFill>
                <a:srgbClr val="C4D79B"/>
              </a:solidFill>
            </c:spPr>
          </c:dPt>
          <c:dPt>
            <c:idx val="6"/>
            <c:bubble3D val="0"/>
            <c:spPr>
              <a:solidFill>
                <a:srgbClr val="92CDDC"/>
              </a:solidFill>
            </c:spPr>
          </c:dPt>
          <c:dPt>
            <c:idx val="7"/>
            <c:bubble3D val="0"/>
            <c:spPr>
              <a:solidFill>
                <a:srgbClr val="DCE6F1"/>
              </a:solidFill>
            </c:spPr>
          </c:dPt>
          <c:dLbls>
            <c:dLbl>
              <c:idx val="0"/>
              <c:layout>
                <c:manualLayout>
                  <c:x val="-7.8999341672152737E-2"/>
                  <c:y val="-7.381313810453990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555409260478386E-2"/>
                  <c:y val="4.02617116933854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485947897065861E-2"/>
                  <c:y val="2.69161695155438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8943288770931284E-2"/>
                  <c:y val="-6.59013418985457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2598770775772844E-2"/>
                  <c:y val="0.1008798927622440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664254525787964E-2"/>
                  <c:y val="2.250851598606585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8231067890707212E-2"/>
                  <c:y val="-1.968068552697138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21505376344086022"/>
                  <c:y val="0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219465769543784"/>
                  <c:y val="0.2139777884273468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('H4_4.8, 4.9'!$B$21,'H4_4.8, 4.9'!$B$16,'H4_4.8, 4.9'!$B$17,'H4_4.8, 4.9'!$B$15,'H4_4.8, 4.9'!$B$20,'H4_4.8, 4.9'!$B$19,'H4_4.8, 4.9'!$B$22,'H4_4.8, 4.9'!$B$18)</c:f>
              <c:strCache>
                <c:ptCount val="8"/>
                <c:pt idx="0">
                  <c:v>FRAUDE INFORMÁTICO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ACCESO  E INTERCEPTACIÓN ILÍCITA</c:v>
                </c:pt>
                <c:pt idx="4">
                  <c:v>FALSIFICACIÓN INFORMÁTICA</c:v>
                </c:pt>
                <c:pt idx="5">
                  <c:v>DELITOS SEXUALES</c:v>
                </c:pt>
                <c:pt idx="6">
                  <c:v>INTERFERENCIA EN DATOS Y EN SISTEMA</c:v>
                </c:pt>
                <c:pt idx="7">
                  <c:v>CONTRA PROPIEDAD INDUST./INTELEC.</c:v>
                </c:pt>
              </c:strCache>
            </c:strRef>
          </c:cat>
          <c:val>
            <c:numRef>
              <c:f>('H4_4.8, 4.9'!$N$21,'H4_4.8, 4.9'!$N$16,'H4_4.8, 4.9'!$N$17,'H4_4.8, 4.9'!$N$15,'H4_4.8, 4.9'!$N$20,'H4_4.8, 4.9'!$N$19,'H4_4.8, 4.9'!$N$22,'H4_4.8, 4.9'!$N$18)</c:f>
              <c:numCache>
                <c:formatCode>0</c:formatCode>
                <c:ptCount val="8"/>
                <c:pt idx="0">
                  <c:v>28366</c:v>
                </c:pt>
                <c:pt idx="1">
                  <c:v>10693</c:v>
                </c:pt>
                <c:pt idx="2">
                  <c:v>2316</c:v>
                </c:pt>
                <c:pt idx="3">
                  <c:v>2109</c:v>
                </c:pt>
                <c:pt idx="4">
                  <c:v>1698</c:v>
                </c:pt>
                <c:pt idx="5">
                  <c:v>832</c:v>
                </c:pt>
                <c:pt idx="6">
                  <c:v>815</c:v>
                </c:pt>
                <c:pt idx="7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83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3906161042940761E-2"/>
                  <c:y val="3.27213327630717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544892048446473E-2"/>
                  <c:y val="-0.103775578033937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021590310689872E-2"/>
                  <c:y val="0.135362227730170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8114139020537051E-2"/>
                  <c:y val="2.61770662104574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'H4_4.8, 4.9'!$B$15:$F$22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'H4_4.8, 4.9'!$H$15:$H$22</c:f>
              <c:numCache>
                <c:formatCode>General</c:formatCode>
                <c:ptCount val="8"/>
                <c:pt idx="0">
                  <c:v>235</c:v>
                </c:pt>
                <c:pt idx="1">
                  <c:v>763</c:v>
                </c:pt>
                <c:pt idx="2">
                  <c:v>146</c:v>
                </c:pt>
                <c:pt idx="3">
                  <c:v>0</c:v>
                </c:pt>
                <c:pt idx="4">
                  <c:v>647</c:v>
                </c:pt>
                <c:pt idx="5">
                  <c:v>86</c:v>
                </c:pt>
                <c:pt idx="6">
                  <c:v>123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3906161042940761E-2"/>
                  <c:y val="3.27213327630717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544892048446473E-2"/>
                  <c:y val="-0.103775578033937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9.7890995260663513E-2"/>
                  <c:y val="-0.130885331052287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818687467087941"/>
                  <c:y val="-2.61770662104574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539922327540811E-2"/>
                  <c:y val="2.94491994867646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'H4_4.8, 4.9'!$B$15:$F$22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'H4_4.8, 4.9'!$I$15:$I$22</c:f>
              <c:numCache>
                <c:formatCode>#,##0</c:formatCode>
                <c:ptCount val="8"/>
                <c:pt idx="0">
                  <c:v>401</c:v>
                </c:pt>
                <c:pt idx="1">
                  <c:v>1852</c:v>
                </c:pt>
                <c:pt idx="2">
                  <c:v>300</c:v>
                </c:pt>
                <c:pt idx="3">
                  <c:v>1</c:v>
                </c:pt>
                <c:pt idx="4">
                  <c:v>27</c:v>
                </c:pt>
                <c:pt idx="5">
                  <c:v>304</c:v>
                </c:pt>
                <c:pt idx="6">
                  <c:v>3732</c:v>
                </c:pt>
                <c:pt idx="7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237342934822542"/>
          <c:y val="0.10332022125781141"/>
          <c:w val="0.38100572196553806"/>
          <c:h val="0.689821666745655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>
                    <a:lumMod val="25000"/>
                  </a:schemeClr>
                </a:solidFill>
              </a:ln>
            </c:spPr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</c:spPr>
          </c:dPt>
          <c:dLbls>
            <c:dLbl>
              <c:idx val="0"/>
              <c:numFmt formatCode="#,##0.0" sourceLinked="0"/>
              <c:spPr/>
              <c:txPr>
                <a:bodyPr rot="4080000" anchor="t" anchorCtr="1"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#,##0.0" sourceLinked="0"/>
              <c:spPr/>
              <c:txPr>
                <a:bodyPr rot="4080000" anchor="t" anchorCtr="1"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anchor="t" anchorCtr="1"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'H2_2.1'!$E$32:$E$33</c:f>
              <c:numCache>
                <c:formatCode>0.0</c:formatCode>
                <c:ptCount val="2"/>
                <c:pt idx="0">
                  <c:v>38</c:v>
                </c:pt>
                <c:pt idx="1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4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3906161042940761E-2"/>
                  <c:y val="3.27213327630717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92904160084263"/>
                  <c:y val="-7.75985118234801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146103212216957"/>
                  <c:y val="-7.85311986313722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818687467087941"/>
                  <c:y val="-6.5442665526143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085110584518167E-2"/>
                  <c:y val="4.253773259199332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'H4_4.8, 4.9'!$B$15:$F$22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'H4_4.8, 4.9'!$J$15:$J$22</c:f>
              <c:numCache>
                <c:formatCode>#,##0</c:formatCode>
                <c:ptCount val="8"/>
                <c:pt idx="0">
                  <c:v>736</c:v>
                </c:pt>
                <c:pt idx="1">
                  <c:v>4072</c:v>
                </c:pt>
                <c:pt idx="2">
                  <c:v>847</c:v>
                </c:pt>
                <c:pt idx="3">
                  <c:v>13</c:v>
                </c:pt>
                <c:pt idx="4">
                  <c:v>54</c:v>
                </c:pt>
                <c:pt idx="5">
                  <c:v>586</c:v>
                </c:pt>
                <c:pt idx="6">
                  <c:v>11111</c:v>
                </c:pt>
                <c:pt idx="7">
                  <c:v>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3906161042940761E-2"/>
                  <c:y val="3.27213327630717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92904160084254"/>
                  <c:y val="-2.524437940256520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549763033175355E-2"/>
                  <c:y val="7.0358594889288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0625065824117949"/>
                  <c:y val="-7.85311986313724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9022840968931012"/>
                  <c:y val="-6.5442665526143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2280805687203794E-3"/>
                  <c:y val="4.253773259199332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'H4_4.8, 4.9'!$B$15:$F$22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'H4_4.8, 4.9'!$K$15:$K$22</c:f>
              <c:numCache>
                <c:formatCode>#,##0</c:formatCode>
                <c:ptCount val="8"/>
                <c:pt idx="0">
                  <c:v>418</c:v>
                </c:pt>
                <c:pt idx="1">
                  <c:v>2313</c:v>
                </c:pt>
                <c:pt idx="2">
                  <c:v>593</c:v>
                </c:pt>
                <c:pt idx="3">
                  <c:v>8</c:v>
                </c:pt>
                <c:pt idx="4">
                  <c:v>62</c:v>
                </c:pt>
                <c:pt idx="5">
                  <c:v>392</c:v>
                </c:pt>
                <c:pt idx="6">
                  <c:v>7022</c:v>
                </c:pt>
                <c:pt idx="7">
                  <c:v>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3906161042940761E-2"/>
                  <c:y val="3.27213327630717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92904160084254"/>
                  <c:y val="-2.524437940256520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3132964718272774"/>
                  <c:y val="-2.61770662104574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7350908372827803"/>
                  <c:y val="-0.130885331052287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0346563981042655E-2"/>
                  <c:y val="4.253773259199332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'H4_4.8, 4.9'!$B$15:$F$22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'H4_4.8, 4.9'!$L$15:$L$22</c:f>
              <c:numCache>
                <c:formatCode>#,##0</c:formatCode>
                <c:ptCount val="8"/>
                <c:pt idx="0">
                  <c:v>253</c:v>
                </c:pt>
                <c:pt idx="1">
                  <c:v>1349</c:v>
                </c:pt>
                <c:pt idx="2">
                  <c:v>316</c:v>
                </c:pt>
                <c:pt idx="3">
                  <c:v>7</c:v>
                </c:pt>
                <c:pt idx="4">
                  <c:v>14</c:v>
                </c:pt>
                <c:pt idx="5">
                  <c:v>260</c:v>
                </c:pt>
                <c:pt idx="6">
                  <c:v>5140</c:v>
                </c:pt>
                <c:pt idx="7">
                  <c:v>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3906161042940761E-2"/>
                  <c:y val="3.27213327630717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209715639810587E-2"/>
                  <c:y val="9.3268680789228243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421603475513428E-2"/>
                  <c:y val="-1.915769621205484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0625065824117957"/>
                  <c:y val="-1.3088533105228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8186874670879408"/>
                  <c:y val="-0.18323946347320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8.1463928383359654E-3"/>
                  <c:y val="2.94491994867646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'H4_4.8, 4.9'!$B$15:$F$22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'H4_4.8, 4.9'!$M$15:$M$22</c:f>
              <c:numCache>
                <c:formatCode>#,##0</c:formatCode>
                <c:ptCount val="8"/>
                <c:pt idx="0">
                  <c:v>60</c:v>
                </c:pt>
                <c:pt idx="1">
                  <c:v>306</c:v>
                </c:pt>
                <c:pt idx="2">
                  <c:v>56</c:v>
                </c:pt>
                <c:pt idx="3">
                  <c:v>1</c:v>
                </c:pt>
                <c:pt idx="4">
                  <c:v>11</c:v>
                </c:pt>
                <c:pt idx="5">
                  <c:v>67</c:v>
                </c:pt>
                <c:pt idx="6">
                  <c:v>1208</c:v>
                </c:pt>
                <c:pt idx="7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'H4_4.10, 4.11'!$J$14:$L$14</c:f>
              <c:numCache>
                <c:formatCode>#,##0</c:formatCode>
                <c:ptCount val="3"/>
                <c:pt idx="0">
                  <c:v>308</c:v>
                </c:pt>
                <c:pt idx="2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'H4_4.10, 4.11'!$J$15:$L$15</c:f>
              <c:numCache>
                <c:formatCode>#,##0</c:formatCode>
                <c:ptCount val="3"/>
                <c:pt idx="0">
                  <c:v>1149</c:v>
                </c:pt>
                <c:pt idx="2">
                  <c:v>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'H4_4.10, 4.11'!$J$16:$L$16</c:f>
              <c:numCache>
                <c:formatCode>#,##0</c:formatCode>
                <c:ptCount val="3"/>
                <c:pt idx="0">
                  <c:v>178</c:v>
                </c:pt>
                <c:pt idx="2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spPr>
            <a:ln>
              <a:solidFill>
                <a:schemeClr val="bg2">
                  <a:lumMod val="50000"/>
                </a:schemeClr>
              </a:solidFill>
            </a:ln>
          </c:spPr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bg2">
                    <a:lumMod val="50000"/>
                  </a:schemeClr>
                </a:solidFill>
              </a:ln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bg2">
                    <a:lumMod val="50000"/>
                  </a:schemeClr>
                </a:solidFill>
              </a:ln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'H4_4.10, 4.11'!$J$17:$L$17</c:f>
              <c:numCache>
                <c:formatCode>#,##0</c:formatCode>
                <c:ptCount val="3"/>
                <c:pt idx="0">
                  <c:v>81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'H4_4.10, 4.11'!$J$18:$L$18</c:f>
              <c:numCache>
                <c:formatCode>#,##0</c:formatCode>
                <c:ptCount val="3"/>
                <c:pt idx="0">
                  <c:v>696</c:v>
                </c:pt>
                <c:pt idx="2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5">
                <a:lumMod val="50000"/>
              </a:schemeClr>
            </a:solidFill>
          </c:spPr>
          <c:invertIfNegative val="0"/>
          <c:val>
            <c:numRef>
              <c:f>'H4_4.10, 4.11'!$J$23</c:f>
              <c:numCache>
                <c:formatCode>0.0%</c:formatCode>
                <c:ptCount val="1"/>
                <c:pt idx="0">
                  <c:v>0.75977961432506891</c:v>
                </c:pt>
              </c:numCache>
            </c:numRef>
          </c:val>
        </c:ser>
        <c:ser>
          <c:idx val="0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'H4_4.10, 4.11'!$L$23</c:f>
              <c:numCache>
                <c:formatCode>0.0%</c:formatCode>
                <c:ptCount val="1"/>
                <c:pt idx="0">
                  <c:v>0.24022038567493112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5"/>
        <c:axId val="545668816"/>
        <c:axId val="545669208"/>
      </c:barChart>
      <c:catAx>
        <c:axId val="54566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5669208"/>
        <c:crosses val="autoZero"/>
        <c:auto val="1"/>
        <c:lblAlgn val="ctr"/>
        <c:lblOffset val="100"/>
        <c:noMultiLvlLbl val="0"/>
      </c:catAx>
      <c:valAx>
        <c:axId val="545669208"/>
        <c:scaling>
          <c:orientation val="minMax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chemeClr val="bg2">
                    <a:lumMod val="2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5668816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&gt; 100.000 hab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66799101099024E-2"/>
                  <c:y val="-4.5803943972038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(2)'!$E$14:$N$14</c:f>
              <c:numCache>
                <c:formatCode>0.0</c:formatCode>
                <c:ptCount val="10"/>
                <c:pt idx="0">
                  <c:v>60.9</c:v>
                </c:pt>
                <c:pt idx="1">
                  <c:v>64</c:v>
                </c:pt>
                <c:pt idx="2">
                  <c:v>66.5</c:v>
                </c:pt>
                <c:pt idx="3">
                  <c:v>69</c:v>
                </c:pt>
                <c:pt idx="4">
                  <c:v>70.599999999999994</c:v>
                </c:pt>
                <c:pt idx="5">
                  <c:v>72.900000000000006</c:v>
                </c:pt>
                <c:pt idx="6">
                  <c:v>75.3</c:v>
                </c:pt>
                <c:pt idx="7">
                  <c:v>77</c:v>
                </c:pt>
                <c:pt idx="8">
                  <c:v>78.400000000000006</c:v>
                </c:pt>
                <c:pt idx="9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v>Entre 50.000 y 100.000 hab.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rgbClr val="BC5908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4908662918967954E-2"/>
                  <c:y val="-9.1607887944077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(2)'!$E$15:$N$15</c:f>
              <c:numCache>
                <c:formatCode>0.0</c:formatCode>
                <c:ptCount val="10"/>
                <c:pt idx="0">
                  <c:v>58.4</c:v>
                </c:pt>
                <c:pt idx="1">
                  <c:v>62.1</c:v>
                </c:pt>
                <c:pt idx="2">
                  <c:v>64.8</c:v>
                </c:pt>
                <c:pt idx="3">
                  <c:v>69.400000000000006</c:v>
                </c:pt>
                <c:pt idx="4">
                  <c:v>70.400000000000006</c:v>
                </c:pt>
                <c:pt idx="5">
                  <c:v>73.900000000000006</c:v>
                </c:pt>
                <c:pt idx="6">
                  <c:v>74.8</c:v>
                </c:pt>
                <c:pt idx="7">
                  <c:v>75.099999999999994</c:v>
                </c:pt>
                <c:pt idx="8">
                  <c:v>77.599999999999994</c:v>
                </c:pt>
                <c:pt idx="9">
                  <c:v>76.8</c:v>
                </c:pt>
              </c:numCache>
            </c:numRef>
          </c:val>
          <c:smooth val="0"/>
        </c:ser>
        <c:ser>
          <c:idx val="2"/>
          <c:order val="2"/>
          <c:tx>
            <c:v>Entre 20.000 y 50.000 hab.</c:v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49086629189679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(2)'!$E$16:$N$16</c:f>
              <c:numCache>
                <c:formatCode>0.0</c:formatCode>
                <c:ptCount val="10"/>
                <c:pt idx="0">
                  <c:v>55.6</c:v>
                </c:pt>
                <c:pt idx="1">
                  <c:v>58.4</c:v>
                </c:pt>
                <c:pt idx="2">
                  <c:v>62.8</c:v>
                </c:pt>
                <c:pt idx="3">
                  <c:v>64.3</c:v>
                </c:pt>
                <c:pt idx="4">
                  <c:v>69</c:v>
                </c:pt>
                <c:pt idx="5">
                  <c:v>71.2</c:v>
                </c:pt>
                <c:pt idx="6">
                  <c:v>73.8</c:v>
                </c:pt>
                <c:pt idx="7">
                  <c:v>71.900000000000006</c:v>
                </c:pt>
                <c:pt idx="8">
                  <c:v>72.599999999999994</c:v>
                </c:pt>
                <c:pt idx="9">
                  <c:v>73.900000000000006</c:v>
                </c:pt>
              </c:numCache>
            </c:numRef>
          </c:val>
          <c:smooth val="0"/>
        </c:ser>
        <c:ser>
          <c:idx val="3"/>
          <c:order val="3"/>
          <c:tx>
            <c:v>Entre 10.000 y 20.000 hab.</c:v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3137415728033502E-2"/>
                  <c:y val="-4.5803943972038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(2)'!$E$17:$N$17</c:f>
              <c:numCache>
                <c:formatCode>0.0</c:formatCode>
                <c:ptCount val="10"/>
                <c:pt idx="0">
                  <c:v>53.8</c:v>
                </c:pt>
                <c:pt idx="1">
                  <c:v>57.4</c:v>
                </c:pt>
                <c:pt idx="2">
                  <c:v>61.1</c:v>
                </c:pt>
                <c:pt idx="3">
                  <c:v>64</c:v>
                </c:pt>
                <c:pt idx="4">
                  <c:v>68.400000000000006</c:v>
                </c:pt>
                <c:pt idx="5">
                  <c:v>70.400000000000006</c:v>
                </c:pt>
                <c:pt idx="6">
                  <c:v>73.099999999999994</c:v>
                </c:pt>
                <c:pt idx="7">
                  <c:v>73.5</c:v>
                </c:pt>
                <c:pt idx="8">
                  <c:v>75.400000000000006</c:v>
                </c:pt>
                <c:pt idx="9">
                  <c:v>74.900000000000006</c:v>
                </c:pt>
              </c:numCache>
            </c:numRef>
          </c:val>
          <c:smooth val="0"/>
        </c:ser>
        <c:ser>
          <c:idx val="4"/>
          <c:order val="4"/>
          <c:tx>
            <c:v>Menos de 10.000</c:v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313741572803350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(2)'!$E$18:$N$18</c:f>
              <c:numCache>
                <c:formatCode>0.0</c:formatCode>
                <c:ptCount val="10"/>
                <c:pt idx="0">
                  <c:v>45.7</c:v>
                </c:pt>
                <c:pt idx="1">
                  <c:v>48.5</c:v>
                </c:pt>
                <c:pt idx="2">
                  <c:v>52.6</c:v>
                </c:pt>
                <c:pt idx="3">
                  <c:v>56.8</c:v>
                </c:pt>
                <c:pt idx="4">
                  <c:v>58.4</c:v>
                </c:pt>
                <c:pt idx="5">
                  <c:v>63.1</c:v>
                </c:pt>
                <c:pt idx="6">
                  <c:v>65.400000000000006</c:v>
                </c:pt>
                <c:pt idx="7">
                  <c:v>66.3</c:v>
                </c:pt>
                <c:pt idx="8">
                  <c:v>67.5</c:v>
                </c:pt>
                <c:pt idx="9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chemeClr val="accent4">
                  <a:lumMod val="50000"/>
                </a:schemeClr>
              </a:solidFill>
              <a:prstDash val="dash"/>
            </a:ln>
          </c:spPr>
        </c:hiLowLines>
        <c:marker val="1"/>
        <c:smooth val="0"/>
        <c:axId val="250682888"/>
        <c:axId val="250684848"/>
      </c:lineChart>
      <c:catAx>
        <c:axId val="250682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0684848"/>
        <c:crosses val="autoZero"/>
        <c:auto val="1"/>
        <c:lblAlgn val="ctr"/>
        <c:lblOffset val="100"/>
        <c:noMultiLvlLbl val="0"/>
      </c:catAx>
      <c:valAx>
        <c:axId val="250684848"/>
        <c:scaling>
          <c:orientation val="minMax"/>
          <c:max val="81"/>
          <c:min val="43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0682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'H4_4.10, 4.11'!$J$19:$L$19</c:f>
              <c:numCache>
                <c:formatCode>#,##0</c:formatCode>
                <c:ptCount val="3"/>
                <c:pt idx="0">
                  <c:v>169</c:v>
                </c:pt>
                <c:pt idx="2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'H4_4.10, 4.11'!$J$20:$L$20</c:f>
              <c:numCache>
                <c:formatCode>#,##0</c:formatCode>
                <c:ptCount val="3"/>
                <c:pt idx="0">
                  <c:v>1534</c:v>
                </c:pt>
                <c:pt idx="2">
                  <c:v>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4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chemeClr val="bg2">
                          <a:lumMod val="10000"/>
                        </a:schemeClr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'H4_4.10, 4.11'!$J$21:$L$21</c:f>
              <c:numCache>
                <c:formatCode>#,##0</c:formatCode>
                <c:ptCount val="3"/>
                <c:pt idx="0">
                  <c:v>22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Hombre</c:v>
          </c:tx>
          <c:spPr>
            <a:solidFill>
              <a:schemeClr val="accent5">
                <a:lumMod val="50000"/>
              </a:schemeClr>
            </a:solidFill>
          </c:spPr>
          <c:invertIfNegative val="0"/>
          <c:val>
            <c:numRef>
              <c:f>'H4_4.10, 4.11'!$Q$51:$Q$57</c:f>
              <c:numCache>
                <c:formatCode>0.0%</c:formatCode>
                <c:ptCount val="7"/>
                <c:pt idx="0">
                  <c:v>-1.3778100072516316E-2</c:v>
                </c:pt>
                <c:pt idx="1">
                  <c:v>-8.3635484650713077E-2</c:v>
                </c:pt>
                <c:pt idx="2">
                  <c:v>-0.17645636934977035</c:v>
                </c:pt>
                <c:pt idx="3">
                  <c:v>-0.43582306018854244</c:v>
                </c:pt>
                <c:pt idx="4">
                  <c:v>-0.20981387478849409</c:v>
                </c:pt>
                <c:pt idx="5">
                  <c:v>-7.4208363548465064E-2</c:v>
                </c:pt>
                <c:pt idx="6">
                  <c:v>-6.2847474014986705E-3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Mujer</c:v>
          </c:tx>
          <c:spPr>
            <a:solidFill>
              <a:schemeClr val="bg2">
                <a:lumMod val="75000"/>
              </a:schemeClr>
            </a:solidFill>
          </c:spPr>
          <c:invertIfNegative val="0"/>
          <c:val>
            <c:numRef>
              <c:f>'H4_4.10, 4.11'!$R$51:$R$57</c:f>
              <c:numCache>
                <c:formatCode>0.0%</c:formatCode>
                <c:ptCount val="7"/>
                <c:pt idx="0">
                  <c:v>1.2232415902140673E-2</c:v>
                </c:pt>
                <c:pt idx="1">
                  <c:v>7.4159021406727824E-2</c:v>
                </c:pt>
                <c:pt idx="2">
                  <c:v>0.1620795107033639</c:v>
                </c:pt>
                <c:pt idx="3">
                  <c:v>0.45412844036697247</c:v>
                </c:pt>
                <c:pt idx="4">
                  <c:v>0.23700305810397554</c:v>
                </c:pt>
                <c:pt idx="5">
                  <c:v>5.4281345565749234E-2</c:v>
                </c:pt>
                <c:pt idx="6">
                  <c:v>6.1162079510703364E-3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547180720"/>
        <c:axId val="547181112"/>
      </c:barChart>
      <c:catAx>
        <c:axId val="5471807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 w="19050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sz="1100" b="1">
                <a:solidFill>
                  <a:schemeClr val="bg2">
                    <a:lumMod val="25000"/>
                  </a:schemeClr>
                </a:solidFill>
              </a:defRPr>
            </a:pPr>
            <a:endParaRPr lang="es-ES"/>
          </a:p>
        </c:txPr>
        <c:crossAx val="547181112"/>
        <c:crosses val="autoZero"/>
        <c:auto val="1"/>
        <c:lblAlgn val="ctr"/>
        <c:lblOffset val="100"/>
        <c:noMultiLvlLbl val="0"/>
      </c:catAx>
      <c:valAx>
        <c:axId val="547181112"/>
        <c:scaling>
          <c:orientation val="minMax"/>
          <c:min val="-0.30000000000000004"/>
        </c:scaling>
        <c:delete val="0"/>
        <c:axPos val="b"/>
        <c:majorGridlines>
          <c:spPr>
            <a:ln>
              <a:solidFill>
                <a:schemeClr val="bg2">
                  <a:lumMod val="90000"/>
                </a:schemeClr>
              </a:solidFill>
              <a:prstDash val="lgDash"/>
            </a:ln>
          </c:spPr>
        </c:majorGridlines>
        <c:numFmt formatCode="0%" sourceLinked="0"/>
        <c:majorTickMark val="out"/>
        <c:minorTickMark val="none"/>
        <c:tickLblPos val="nextTo"/>
        <c:spPr>
          <a:ln w="19050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sz="1100" b="1">
                <a:solidFill>
                  <a:schemeClr val="bg2">
                    <a:lumMod val="25000"/>
                  </a:schemeClr>
                </a:solidFill>
              </a:defRPr>
            </a:pPr>
            <a:endParaRPr lang="es-ES"/>
          </a:p>
        </c:txPr>
        <c:crossAx val="5471807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FF5D5D"/>
            </a:solidFill>
            <a:ln>
              <a:solidFill>
                <a:schemeClr val="bg2">
                  <a:lumMod val="25000"/>
                </a:schemeClr>
              </a:solidFill>
            </a:ln>
          </c:spPr>
          <c:explosion val="1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solidFill>
                  <a:schemeClr val="bg2">
                    <a:lumMod val="25000"/>
                  </a:schemeClr>
                </a:solidFill>
              </a:ln>
            </c:spPr>
          </c:dPt>
          <c:dPt>
            <c:idx val="1"/>
            <c:bubble3D val="0"/>
            <c:explosion val="1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bg2">
                    <a:lumMod val="25000"/>
                  </a:schemeClr>
                </a:solidFill>
              </a:ln>
            </c:spPr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2">
                          <a:lumMod val="1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'H4_4.12, 4.13'!$F$64:$F$65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f>'H4_4.12, 4.13'!$F$33:$F$34</c:f>
              <c:numCache>
                <c:formatCode>0.0%</c:formatCode>
                <c:ptCount val="2"/>
                <c:pt idx="0">
                  <c:v>0.85711662075298434</c:v>
                </c:pt>
                <c:pt idx="1">
                  <c:v>0.14288337924701561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5"/>
      </c:pieChart>
    </c:plotArea>
    <c:legend>
      <c:legendPos val="b"/>
      <c:legendEntry>
        <c:idx val="0"/>
        <c:txPr>
          <a:bodyPr/>
          <a:lstStyle/>
          <a:p>
            <a:pPr rtl="0">
              <a:defRPr sz="1100" b="1">
                <a:solidFill>
                  <a:schemeClr val="bg2">
                    <a:lumMod val="10000"/>
                  </a:schemeClr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 rtl="0">
              <a:defRPr sz="1100" b="1">
                <a:solidFill>
                  <a:schemeClr val="bg2">
                    <a:lumMod val="10000"/>
                  </a:schemeClr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22661031046307958"/>
          <c:y val="0.82158365265730815"/>
          <c:w val="0.51619992841389151"/>
          <c:h val="7.5163927939798925E-2"/>
        </c:manualLayout>
      </c:layout>
      <c:overlay val="0"/>
      <c:txPr>
        <a:bodyPr/>
        <a:lstStyle/>
        <a:p>
          <a:pPr rtl="0">
            <a:defRPr sz="1100">
              <a:solidFill>
                <a:schemeClr val="bg2">
                  <a:lumMod val="10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4.13'!$U$15:$V$15</c:f>
              <c:numCache>
                <c:formatCode>0.0%</c:formatCode>
                <c:ptCount val="2"/>
                <c:pt idx="0">
                  <c:v>0.68263127524523948</c:v>
                </c:pt>
                <c:pt idx="1">
                  <c:v>0.31736872475476052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182288"/>
        <c:axId val="547182680"/>
      </c:barChart>
      <c:catAx>
        <c:axId val="547182288"/>
        <c:scaling>
          <c:orientation val="minMax"/>
        </c:scaling>
        <c:delete val="1"/>
        <c:axPos val="l"/>
        <c:majorTickMark val="out"/>
        <c:minorTickMark val="none"/>
        <c:tickLblPos val="nextTo"/>
        <c:crossAx val="547182680"/>
        <c:crosses val="autoZero"/>
        <c:auto val="1"/>
        <c:lblAlgn val="ctr"/>
        <c:lblOffset val="100"/>
        <c:noMultiLvlLbl val="0"/>
      </c:catAx>
      <c:valAx>
        <c:axId val="547182680"/>
        <c:scaling>
          <c:orientation val="minMax"/>
          <c:max val="1"/>
          <c:min val="0"/>
        </c:scaling>
        <c:delete val="0"/>
        <c:axPos val="b"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800" b="1">
                <a:solidFill>
                  <a:schemeClr val="bg1"/>
                </a:solidFill>
              </a:defRPr>
            </a:pPr>
            <a:endParaRPr lang="es-ES"/>
          </a:p>
        </c:txPr>
        <c:crossAx val="54718228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4.13'!$U$16:$V$16</c:f>
              <c:numCache>
                <c:formatCode>0.0%</c:formatCode>
                <c:ptCount val="2"/>
                <c:pt idx="0">
                  <c:v>0.77544677544677543</c:v>
                </c:pt>
                <c:pt idx="1">
                  <c:v>0.22455322455322455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183464"/>
        <c:axId val="547183856"/>
      </c:barChart>
      <c:catAx>
        <c:axId val="547183464"/>
        <c:scaling>
          <c:orientation val="minMax"/>
        </c:scaling>
        <c:delete val="1"/>
        <c:axPos val="l"/>
        <c:majorTickMark val="out"/>
        <c:minorTickMark val="none"/>
        <c:tickLblPos val="nextTo"/>
        <c:crossAx val="547183856"/>
        <c:crosses val="autoZero"/>
        <c:auto val="1"/>
        <c:lblAlgn val="ctr"/>
        <c:lblOffset val="100"/>
        <c:noMultiLvlLbl val="0"/>
      </c:catAx>
      <c:valAx>
        <c:axId val="547183856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71834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4.13'!$U$17:$V$17</c:f>
              <c:numCache>
                <c:formatCode>0.0%</c:formatCode>
                <c:ptCount val="2"/>
                <c:pt idx="0">
                  <c:v>0.96790123456790123</c:v>
                </c:pt>
                <c:pt idx="1">
                  <c:v>3.2098765432098768E-2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184640"/>
        <c:axId val="547185032"/>
      </c:barChart>
      <c:catAx>
        <c:axId val="547184640"/>
        <c:scaling>
          <c:orientation val="minMax"/>
        </c:scaling>
        <c:delete val="1"/>
        <c:axPos val="l"/>
        <c:majorTickMark val="out"/>
        <c:minorTickMark val="none"/>
        <c:tickLblPos val="nextTo"/>
        <c:crossAx val="547185032"/>
        <c:crosses val="autoZero"/>
        <c:auto val="1"/>
        <c:lblAlgn val="ctr"/>
        <c:lblOffset val="100"/>
        <c:noMultiLvlLbl val="0"/>
      </c:catAx>
      <c:valAx>
        <c:axId val="547185032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7184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4.13'!$U$18:$V$18</c:f>
              <c:numCache>
                <c:formatCode>0.0%</c:formatCode>
                <c:ptCount val="2"/>
                <c:pt idx="0">
                  <c:v>0.83333333333333337</c:v>
                </c:pt>
                <c:pt idx="1">
                  <c:v>0.16666666666666666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185816"/>
        <c:axId val="547186208"/>
      </c:barChart>
      <c:catAx>
        <c:axId val="547185816"/>
        <c:scaling>
          <c:orientation val="minMax"/>
        </c:scaling>
        <c:delete val="1"/>
        <c:axPos val="l"/>
        <c:majorTickMark val="out"/>
        <c:minorTickMark val="none"/>
        <c:tickLblPos val="nextTo"/>
        <c:crossAx val="547186208"/>
        <c:crosses val="autoZero"/>
        <c:auto val="1"/>
        <c:lblAlgn val="ctr"/>
        <c:lblOffset val="100"/>
        <c:noMultiLvlLbl val="0"/>
      </c:catAx>
      <c:valAx>
        <c:axId val="547186208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71858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4.13'!$U$19:$V$19</c:f>
              <c:numCache>
                <c:formatCode>0.0%</c:formatCode>
                <c:ptCount val="2"/>
                <c:pt idx="0">
                  <c:v>0.66791044776119401</c:v>
                </c:pt>
                <c:pt idx="1">
                  <c:v>0.33208955223880599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654048"/>
        <c:axId val="547654440"/>
      </c:barChart>
      <c:catAx>
        <c:axId val="547654048"/>
        <c:scaling>
          <c:orientation val="minMax"/>
        </c:scaling>
        <c:delete val="1"/>
        <c:axPos val="l"/>
        <c:majorTickMark val="out"/>
        <c:minorTickMark val="none"/>
        <c:tickLblPos val="nextTo"/>
        <c:crossAx val="547654440"/>
        <c:crosses val="autoZero"/>
        <c:auto val="1"/>
        <c:lblAlgn val="ctr"/>
        <c:lblOffset val="100"/>
        <c:noMultiLvlLbl val="0"/>
      </c:catAx>
      <c:valAx>
        <c:axId val="547654440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76540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&gt; 100.000 hab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66799101099024E-2"/>
                  <c:y val="-4.5803943972038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(2)'!$E$40:$N$40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(2)'!$E$41:$N$41</c:f>
              <c:numCache>
                <c:formatCode>0.0</c:formatCode>
                <c:ptCount val="10"/>
                <c:pt idx="0">
                  <c:v>45</c:v>
                </c:pt>
                <c:pt idx="1">
                  <c:v>50.4</c:v>
                </c:pt>
                <c:pt idx="2">
                  <c:v>55.8</c:v>
                </c:pt>
                <c:pt idx="3">
                  <c:v>58.2</c:v>
                </c:pt>
                <c:pt idx="4">
                  <c:v>62.9</c:v>
                </c:pt>
                <c:pt idx="5">
                  <c:v>66.900000000000006</c:v>
                </c:pt>
                <c:pt idx="6">
                  <c:v>70.2</c:v>
                </c:pt>
                <c:pt idx="7">
                  <c:v>74.2</c:v>
                </c:pt>
                <c:pt idx="8">
                  <c:v>77.7</c:v>
                </c:pt>
                <c:pt idx="9">
                  <c:v>82.7</c:v>
                </c:pt>
              </c:numCache>
            </c:numRef>
          </c:val>
          <c:smooth val="0"/>
        </c:ser>
        <c:ser>
          <c:idx val="1"/>
          <c:order val="1"/>
          <c:tx>
            <c:v>Entre 50.000 y 100.000 hab.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rgbClr val="BC5908"/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4908662918967954E-2"/>
                  <c:y val="-9.1607887944077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(2)'!$E$40:$N$40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(2)'!$E$42:$N$42</c:f>
              <c:numCache>
                <c:formatCode>0.0</c:formatCode>
                <c:ptCount val="10"/>
                <c:pt idx="0">
                  <c:v>39.1</c:v>
                </c:pt>
                <c:pt idx="1">
                  <c:v>46</c:v>
                </c:pt>
                <c:pt idx="2">
                  <c:v>53.6</c:v>
                </c:pt>
                <c:pt idx="3">
                  <c:v>59.4</c:v>
                </c:pt>
                <c:pt idx="4">
                  <c:v>60.5</c:v>
                </c:pt>
                <c:pt idx="5">
                  <c:v>66.900000000000006</c:v>
                </c:pt>
                <c:pt idx="6">
                  <c:v>68.900000000000006</c:v>
                </c:pt>
                <c:pt idx="7">
                  <c:v>71.2</c:v>
                </c:pt>
                <c:pt idx="8">
                  <c:v>80.099999999999994</c:v>
                </c:pt>
                <c:pt idx="9">
                  <c:v>80.2</c:v>
                </c:pt>
              </c:numCache>
            </c:numRef>
          </c:val>
          <c:smooth val="0"/>
        </c:ser>
        <c:ser>
          <c:idx val="2"/>
          <c:order val="2"/>
          <c:tx>
            <c:v>Entre 20.000 y 50.000 hab.</c:v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49086629189679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(2)'!$E$40:$N$40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(2)'!$E$43:$N$43</c:f>
              <c:numCache>
                <c:formatCode>0.0</c:formatCode>
                <c:ptCount val="10"/>
                <c:pt idx="0">
                  <c:v>36.4</c:v>
                </c:pt>
                <c:pt idx="1">
                  <c:v>42.4</c:v>
                </c:pt>
                <c:pt idx="2">
                  <c:v>50.6</c:v>
                </c:pt>
                <c:pt idx="3">
                  <c:v>52.7</c:v>
                </c:pt>
                <c:pt idx="4">
                  <c:v>59.4</c:v>
                </c:pt>
                <c:pt idx="5">
                  <c:v>62.7</c:v>
                </c:pt>
                <c:pt idx="6">
                  <c:v>67.5</c:v>
                </c:pt>
                <c:pt idx="7">
                  <c:v>68.8</c:v>
                </c:pt>
                <c:pt idx="8">
                  <c:v>73.099999999999994</c:v>
                </c:pt>
                <c:pt idx="9">
                  <c:v>78.099999999999994</c:v>
                </c:pt>
              </c:numCache>
            </c:numRef>
          </c:val>
          <c:smooth val="0"/>
        </c:ser>
        <c:ser>
          <c:idx val="3"/>
          <c:order val="3"/>
          <c:tx>
            <c:v>Entre 10.000 y 20.000 hab.</c:v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3137415728033502E-2"/>
                  <c:y val="-4.5803943972038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(2)'!$E$40:$N$40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(2)'!$E$44:$N$44</c:f>
              <c:numCache>
                <c:formatCode>0.0</c:formatCode>
                <c:ptCount val="10"/>
                <c:pt idx="0">
                  <c:v>33.1</c:v>
                </c:pt>
                <c:pt idx="1">
                  <c:v>40.799999999999997</c:v>
                </c:pt>
                <c:pt idx="2">
                  <c:v>47</c:v>
                </c:pt>
                <c:pt idx="3">
                  <c:v>50.7</c:v>
                </c:pt>
                <c:pt idx="4">
                  <c:v>57.5</c:v>
                </c:pt>
                <c:pt idx="5">
                  <c:v>61.9</c:v>
                </c:pt>
                <c:pt idx="6">
                  <c:v>66.599999999999994</c:v>
                </c:pt>
                <c:pt idx="7">
                  <c:v>69.599999999999994</c:v>
                </c:pt>
                <c:pt idx="8">
                  <c:v>74</c:v>
                </c:pt>
                <c:pt idx="9">
                  <c:v>78.099999999999994</c:v>
                </c:pt>
              </c:numCache>
            </c:numRef>
          </c:val>
          <c:smooth val="0"/>
        </c:ser>
        <c:ser>
          <c:idx val="4"/>
          <c:order val="4"/>
          <c:tx>
            <c:v>Menos de 10.000</c:v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12700"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5.313741572803350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'H2_2.1 (2)'!$E$40:$N$40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'H2_2.1 (2)'!$E$45:$N$45</c:f>
              <c:numCache>
                <c:formatCode>0.0</c:formatCode>
                <c:ptCount val="10"/>
                <c:pt idx="0">
                  <c:v>26.9</c:v>
                </c:pt>
                <c:pt idx="1">
                  <c:v>30.4</c:v>
                </c:pt>
                <c:pt idx="2">
                  <c:v>37.4</c:v>
                </c:pt>
                <c:pt idx="3">
                  <c:v>41.3</c:v>
                </c:pt>
                <c:pt idx="4">
                  <c:v>46</c:v>
                </c:pt>
                <c:pt idx="5">
                  <c:v>53.2</c:v>
                </c:pt>
                <c:pt idx="6">
                  <c:v>58</c:v>
                </c:pt>
                <c:pt idx="7">
                  <c:v>61.1</c:v>
                </c:pt>
                <c:pt idx="8">
                  <c:v>66.2</c:v>
                </c:pt>
                <c:pt idx="9">
                  <c:v>70.7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chemeClr val="accent4">
                  <a:lumMod val="50000"/>
                </a:schemeClr>
              </a:solidFill>
              <a:prstDash val="dash"/>
            </a:ln>
          </c:spPr>
        </c:hiLowLines>
        <c:marker val="1"/>
        <c:smooth val="0"/>
        <c:axId val="250684456"/>
        <c:axId val="250685632"/>
      </c:lineChart>
      <c:catAx>
        <c:axId val="250684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0685632"/>
        <c:crosses val="autoZero"/>
        <c:auto val="1"/>
        <c:lblAlgn val="ctr"/>
        <c:lblOffset val="100"/>
        <c:noMultiLvlLbl val="0"/>
      </c:catAx>
      <c:valAx>
        <c:axId val="250685632"/>
        <c:scaling>
          <c:orientation val="minMax"/>
          <c:max val="83"/>
          <c:min val="25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0684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4.13'!$U$20:$V$20</c:f>
              <c:numCache>
                <c:formatCode>0.0%</c:formatCode>
                <c:ptCount val="2"/>
                <c:pt idx="0">
                  <c:v>0.64682539682539686</c:v>
                </c:pt>
                <c:pt idx="1">
                  <c:v>0.3531746031746032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655224"/>
        <c:axId val="547655616"/>
      </c:barChart>
      <c:catAx>
        <c:axId val="547655224"/>
        <c:scaling>
          <c:orientation val="minMax"/>
        </c:scaling>
        <c:delete val="1"/>
        <c:axPos val="l"/>
        <c:majorTickMark val="out"/>
        <c:minorTickMark val="none"/>
        <c:tickLblPos val="nextTo"/>
        <c:crossAx val="547655616"/>
        <c:crosses val="autoZero"/>
        <c:auto val="1"/>
        <c:lblAlgn val="ctr"/>
        <c:lblOffset val="100"/>
        <c:noMultiLvlLbl val="0"/>
      </c:catAx>
      <c:valAx>
        <c:axId val="547655616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76552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4.13'!$U$21:$V$21</c:f>
              <c:numCache>
                <c:formatCode>0.0%</c:formatCode>
                <c:ptCount val="2"/>
                <c:pt idx="0">
                  <c:v>0.62704918032786883</c:v>
                </c:pt>
                <c:pt idx="1">
                  <c:v>0.37295081967213117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656400"/>
        <c:axId val="547656792"/>
      </c:barChart>
      <c:catAx>
        <c:axId val="547656400"/>
        <c:scaling>
          <c:orientation val="minMax"/>
        </c:scaling>
        <c:delete val="1"/>
        <c:axPos val="l"/>
        <c:majorTickMark val="out"/>
        <c:minorTickMark val="none"/>
        <c:tickLblPos val="nextTo"/>
        <c:crossAx val="547656792"/>
        <c:crosses val="autoZero"/>
        <c:auto val="1"/>
        <c:lblAlgn val="ctr"/>
        <c:lblOffset val="100"/>
        <c:noMultiLvlLbl val="0"/>
      </c:catAx>
      <c:valAx>
        <c:axId val="547656792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76564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4.13'!$U$22:$V$22</c:f>
              <c:numCache>
                <c:formatCode>0.0%</c:formatCode>
                <c:ptCount val="2"/>
                <c:pt idx="0">
                  <c:v>0.76444444444444448</c:v>
                </c:pt>
                <c:pt idx="1">
                  <c:v>0.23555555555555555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657576"/>
        <c:axId val="547657968"/>
      </c:barChart>
      <c:catAx>
        <c:axId val="547657576"/>
        <c:scaling>
          <c:orientation val="minMax"/>
        </c:scaling>
        <c:delete val="1"/>
        <c:axPos val="l"/>
        <c:majorTickMark val="out"/>
        <c:minorTickMark val="none"/>
        <c:tickLblPos val="nextTo"/>
        <c:crossAx val="547657968"/>
        <c:crosses val="autoZero"/>
        <c:auto val="1"/>
        <c:lblAlgn val="ctr"/>
        <c:lblOffset val="100"/>
        <c:noMultiLvlLbl val="0"/>
      </c:catAx>
      <c:valAx>
        <c:axId val="547657968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7657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4.13'!$U$23:$V$23</c:f>
              <c:numCache>
                <c:formatCode>0.0%</c:formatCode>
                <c:ptCount val="2"/>
                <c:pt idx="0">
                  <c:v>0.8314606741573034</c:v>
                </c:pt>
                <c:pt idx="1">
                  <c:v>0.16853932584269662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658752"/>
        <c:axId val="547659144"/>
      </c:barChart>
      <c:catAx>
        <c:axId val="547658752"/>
        <c:scaling>
          <c:orientation val="minMax"/>
        </c:scaling>
        <c:delete val="1"/>
        <c:axPos val="l"/>
        <c:majorTickMark val="out"/>
        <c:minorTickMark val="none"/>
        <c:tickLblPos val="nextTo"/>
        <c:crossAx val="547659144"/>
        <c:crosses val="autoZero"/>
        <c:auto val="1"/>
        <c:lblAlgn val="ctr"/>
        <c:lblOffset val="100"/>
        <c:noMultiLvlLbl val="0"/>
      </c:catAx>
      <c:valAx>
        <c:axId val="547659144"/>
        <c:scaling>
          <c:orientation val="minMax"/>
          <c:max val="1"/>
          <c:min val="0"/>
        </c:scaling>
        <c:delete val="1"/>
        <c:axPos val="b"/>
        <c:numFmt formatCode="0%" sourceLinked="0"/>
        <c:majorTickMark val="out"/>
        <c:minorTickMark val="none"/>
        <c:tickLblPos val="high"/>
        <c:crossAx val="5476587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84987611302462E-2"/>
          <c:y val="0.19079955530182385"/>
          <c:w val="0.8189325470283364"/>
          <c:h val="0.4390192602385745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val>
            <c:numRef>
              <c:f>'H4_4.12, 4.13'!$U$24:$V$24</c:f>
              <c:numCache>
                <c:formatCode>0.0%</c:formatCode>
                <c:ptCount val="2"/>
                <c:pt idx="0">
                  <c:v>0.90467289719626165</c:v>
                </c:pt>
                <c:pt idx="1">
                  <c:v>9.5327102803738323E-2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47659928"/>
        <c:axId val="547660320"/>
      </c:barChart>
      <c:catAx>
        <c:axId val="547659928"/>
        <c:scaling>
          <c:orientation val="minMax"/>
        </c:scaling>
        <c:delete val="1"/>
        <c:axPos val="l"/>
        <c:majorTickMark val="out"/>
        <c:minorTickMark val="none"/>
        <c:tickLblPos val="nextTo"/>
        <c:crossAx val="547660320"/>
        <c:crosses val="autoZero"/>
        <c:auto val="1"/>
        <c:lblAlgn val="ctr"/>
        <c:lblOffset val="100"/>
        <c:noMultiLvlLbl val="0"/>
      </c:catAx>
      <c:valAx>
        <c:axId val="547660320"/>
        <c:scaling>
          <c:orientation val="minMax"/>
          <c:max val="1"/>
          <c:min val="0"/>
        </c:scaling>
        <c:delete val="0"/>
        <c:axPos val="b"/>
        <c:numFmt formatCode="0%" sourceLinked="0"/>
        <c:majorTickMark val="out"/>
        <c:minorTickMark val="none"/>
        <c:tickLblPos val="low"/>
        <c:spPr>
          <a:ln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sz="800" b="1">
                <a:solidFill>
                  <a:schemeClr val="bg1"/>
                </a:solidFill>
              </a:defRPr>
            </a:pPr>
            <a:endParaRPr lang="es-ES"/>
          </a:p>
        </c:txPr>
        <c:crossAx val="54765992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4680178025886"/>
          <c:y val="4.2884845602217954E-2"/>
          <c:w val="0.4619339778979053"/>
          <c:h val="0.832619568387284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bg1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noFill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spPr>
            <a:noFill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spPr>
            <a:noFill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spPr>
            <a:noFill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7661104"/>
        <c:axId val="547661496"/>
      </c:barChart>
      <c:catAx>
        <c:axId val="547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47661496"/>
        <c:crossesAt val="0"/>
        <c:auto val="1"/>
        <c:lblAlgn val="ctr"/>
        <c:lblOffset val="100"/>
        <c:noMultiLvlLbl val="0"/>
      </c:catAx>
      <c:valAx>
        <c:axId val="547661496"/>
        <c:scaling>
          <c:orientation val="minMax"/>
          <c:max val="0.15000000000000002"/>
        </c:scaling>
        <c:delete val="0"/>
        <c:axPos val="l"/>
        <c:numFmt formatCode="0%" sourceLinked="0"/>
        <c:majorTickMark val="cross"/>
        <c:minorTickMark val="none"/>
        <c:tickLblPos val="nextTo"/>
        <c:spPr>
          <a:ln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>
                <a:solidFill>
                  <a:schemeClr val="bg2">
                    <a:lumMod val="10000"/>
                  </a:schemeClr>
                </a:solidFill>
              </a:defRPr>
            </a:pPr>
            <a:endParaRPr lang="es-ES"/>
          </a:p>
        </c:txPr>
        <c:crossAx val="54766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4680178025886"/>
          <c:y val="4.2884845602217954E-2"/>
          <c:w val="0.4619339778979053"/>
          <c:h val="0.83261956838728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'H4_4.12, 4.13'!$B$35</c:f>
              <c:strCache>
                <c:ptCount val="1"/>
                <c:pt idx="0">
                  <c:v>2.1.- UNIÓN EUROPEA</c:v>
                </c:pt>
              </c:strCache>
            </c:strRef>
          </c:tx>
          <c:spPr>
            <a:solidFill>
              <a:srgbClr val="C6D9F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'H4_4.12, 4.13'!$F$35</c:f>
              <c:numCache>
                <c:formatCode>0.0%</c:formatCode>
                <c:ptCount val="1"/>
                <c:pt idx="0">
                  <c:v>5.6382001836547291E-2</c:v>
                </c:pt>
              </c:numCache>
            </c:numRef>
          </c:val>
        </c:ser>
        <c:ser>
          <c:idx val="1"/>
          <c:order val="1"/>
          <c:tx>
            <c:strRef>
              <c:f>'H4_4.12, 4.13'!$B$42</c:f>
              <c:strCache>
                <c:ptCount val="1"/>
                <c:pt idx="0">
                  <c:v>2.2.- AMÉRICA</c:v>
                </c:pt>
              </c:strCache>
            </c:strRef>
          </c:tx>
          <c:spPr>
            <a:solidFill>
              <a:srgbClr val="FFFF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'H4_4.12, 4.13'!$F$42</c:f>
              <c:numCache>
                <c:formatCode>0.0%</c:formatCode>
                <c:ptCount val="1"/>
                <c:pt idx="0">
                  <c:v>3.9669421487603308E-2</c:v>
                </c:pt>
              </c:numCache>
            </c:numRef>
          </c:val>
        </c:ser>
        <c:ser>
          <c:idx val="2"/>
          <c:order val="2"/>
          <c:tx>
            <c:strRef>
              <c:f>'H4_4.12, 4.13'!$B$47</c:f>
              <c:strCache>
                <c:ptCount val="1"/>
                <c:pt idx="0">
                  <c:v>2.3.- ÁFRICA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'H4_4.12, 4.13'!$F$47</c:f>
              <c:numCache>
                <c:formatCode>0.0%</c:formatCode>
                <c:ptCount val="1"/>
                <c:pt idx="0">
                  <c:v>2.9935720844811754E-2</c:v>
                </c:pt>
              </c:numCache>
            </c:numRef>
          </c:val>
        </c:ser>
        <c:ser>
          <c:idx val="3"/>
          <c:order val="3"/>
          <c:tx>
            <c:strRef>
              <c:f>'H4_4.12, 4.13'!$B$51</c:f>
              <c:strCache>
                <c:ptCount val="1"/>
                <c:pt idx="0">
                  <c:v>2.4.- ÁSIA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'H4_4.12, 4.13'!$F$51</c:f>
              <c:numCache>
                <c:formatCode>0.0%</c:formatCode>
                <c:ptCount val="1"/>
                <c:pt idx="0">
                  <c:v>1.0284664830119375E-2</c:v>
                </c:pt>
              </c:numCache>
            </c:numRef>
          </c:val>
        </c:ser>
        <c:ser>
          <c:idx val="4"/>
          <c:order val="4"/>
          <c:tx>
            <c:strRef>
              <c:f>'H4_4.12, 4.13'!$B$55</c:f>
              <c:strCache>
                <c:ptCount val="1"/>
                <c:pt idx="0">
                  <c:v>2.5.- RESTO PAÍSES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'H4_4.12, 4.13'!$F$55</c:f>
              <c:numCache>
                <c:formatCode>0.0%</c:formatCode>
                <c:ptCount val="1"/>
                <c:pt idx="0">
                  <c:v>6.6115702479338841E-3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8052120"/>
        <c:axId val="548052512"/>
      </c:barChart>
      <c:catAx>
        <c:axId val="548052120"/>
        <c:scaling>
          <c:orientation val="minMax"/>
        </c:scaling>
        <c:delete val="1"/>
        <c:axPos val="b"/>
        <c:majorTickMark val="none"/>
        <c:minorTickMark val="none"/>
        <c:tickLblPos val="nextTo"/>
        <c:crossAx val="548052512"/>
        <c:crossesAt val="0"/>
        <c:auto val="1"/>
        <c:lblAlgn val="ctr"/>
        <c:lblOffset val="100"/>
        <c:noMultiLvlLbl val="0"/>
      </c:catAx>
      <c:valAx>
        <c:axId val="548052512"/>
        <c:scaling>
          <c:orientation val="minMax"/>
          <c:max val="0.15000000000000002"/>
          <c:min val="0"/>
        </c:scaling>
        <c:delete val="1"/>
        <c:axPos val="l"/>
        <c:numFmt formatCode="0.0%" sourceLinked="1"/>
        <c:majorTickMark val="none"/>
        <c:minorTickMark val="none"/>
        <c:tickLblPos val="nextTo"/>
        <c:crossAx val="548052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38783021081E-2"/>
          <c:y val="3.9835396681609486E-2"/>
          <c:w val="0.8445853685270035"/>
          <c:h val="0.76689197036211176"/>
        </c:manualLayout>
      </c:layout>
      <c:lineChart>
        <c:grouping val="standard"/>
        <c:varyColors val="0"/>
        <c:ser>
          <c:idx val="3"/>
          <c:order val="0"/>
          <c:tx>
            <c:v>detenciones_edad</c:v>
          </c:tx>
          <c:spPr>
            <a:ln w="3175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5"/>
            <c:spPr>
              <a:solidFill>
                <a:schemeClr val="tx2">
                  <a:lumMod val="50000"/>
                </a:schemeClr>
              </a:solidFill>
              <a:ln>
                <a:solidFill>
                  <a:schemeClr val="bg1"/>
                </a:solidFill>
              </a:ln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('H4_4.14, 4.15'!$O$53,'H4_4.14, 4.15'!$O$54:$O$60)</c15:sqref>
                  </c15:fullRef>
                </c:ext>
              </c:extLst>
              <c:f>('H4_4.14, 4.15'!$O$53,'H4_4.14, 4.15'!$O$54:$O$59)</c:f>
              <c:strCache>
                <c:ptCount val="7"/>
                <c:pt idx="0">
                  <c:v>Desconoc</c:v>
                </c:pt>
                <c:pt idx="1">
                  <c:v>De 14-17 años</c:v>
                </c:pt>
                <c:pt idx="2">
                  <c:v>De 18-25 años</c:v>
                </c:pt>
                <c:pt idx="3">
                  <c:v>De 26-40 años</c:v>
                </c:pt>
                <c:pt idx="4">
                  <c:v>De 41-50 años</c:v>
                </c:pt>
                <c:pt idx="5">
                  <c:v>De 51-65 años</c:v>
                </c:pt>
                <c:pt idx="6">
                  <c:v>Mayores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('H4_4.14, 4.15'!$N$53,'H4_4.14, 4.15'!$N$54:$N$60)</c15:sqref>
                  </c15:fullRef>
                </c:ext>
              </c:extLst>
              <c:f>('H4_4.14, 4.15'!$N$53,'H4_4.14, 4.15'!$N$54:$N$59)</c:f>
              <c:numCache>
                <c:formatCode>General</c:formatCode>
                <c:ptCount val="7"/>
                <c:pt idx="0">
                  <c:v>6.2442607897153354E-3</c:v>
                </c:pt>
                <c:pt idx="1">
                  <c:v>6.9421487603305784E-2</c:v>
                </c:pt>
                <c:pt idx="2">
                  <c:v>0.21634527089072544</c:v>
                </c:pt>
                <c:pt idx="3">
                  <c:v>0.4402203856749311</c:v>
                </c:pt>
                <c:pt idx="4">
                  <c:v>0.17300275482093663</c:v>
                </c:pt>
                <c:pt idx="5">
                  <c:v>8.1359044995408636E-2</c:v>
                </c:pt>
                <c:pt idx="6">
                  <c:v>1.3406795224977043E-2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>
              <a:solidFill>
                <a:schemeClr val="bg2">
                  <a:lumMod val="50000"/>
                </a:schemeClr>
              </a:solidFill>
              <a:prstDash val="dash"/>
            </a:ln>
          </c:spPr>
        </c:dropLines>
        <c:marker val="1"/>
        <c:smooth val="0"/>
        <c:axId val="548052904"/>
        <c:axId val="548053688"/>
      </c:lineChart>
      <c:catAx>
        <c:axId val="54805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2225"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600" b="1" i="0" u="none" strike="noStrike" baseline="0">
                <a:solidFill>
                  <a:schemeClr val="bg2">
                    <a:lumMod val="1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8053688"/>
        <c:crosses val="autoZero"/>
        <c:auto val="1"/>
        <c:lblAlgn val="ctr"/>
        <c:lblOffset val="100"/>
        <c:noMultiLvlLbl val="0"/>
      </c:catAx>
      <c:valAx>
        <c:axId val="548053688"/>
        <c:scaling>
          <c:orientation val="minMax"/>
        </c:scaling>
        <c:delete val="0"/>
        <c:axPos val="l"/>
        <c:majorGridlines>
          <c:spPr>
            <a:ln>
              <a:solidFill>
                <a:schemeClr val="bg2">
                  <a:lumMod val="50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chemeClr val="bg2">
                    <a:lumMod val="1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48052904"/>
        <c:crosses val="autoZero"/>
        <c:crossBetween val="between"/>
      </c:valAx>
      <c:spPr>
        <a:solidFill>
          <a:schemeClr val="bg2"/>
        </a:solidFill>
        <a:ln>
          <a:solidFill>
            <a:schemeClr val="tx2">
              <a:lumMod val="75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 horizontalDpi="1200" verticalDpi="12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8.9708773240777286E-3"/>
                  <c:y val="1.67175124762663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1219240584539454"/>
                  <c:y val="-1.205556427264867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9.2751214269965979E-2"/>
                  <c:y val="-1.363201253576494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2746699126412138E-2"/>
                  <c:y val="3.009152245727951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'H4_4.14, 4.15'!$B$15:$F$22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'H4_4.14, 4.15'!$G$15:$G$22</c:f>
              <c:numCache>
                <c:formatCode>General</c:formatCode>
                <c:ptCount val="8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23</c:v>
                </c:pt>
                <c:pt idx="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noFill/>
              <a:ln w="19050">
                <a:solidFill>
                  <a:schemeClr val="bg2">
                    <a:lumMod val="25000"/>
                  </a:schemeClr>
                </a:solidFill>
                <a:prstDash val="dashDot"/>
              </a:ln>
            </c:spPr>
          </c:dPt>
          <c:dPt>
            <c:idx val="1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43222746372127235"/>
                  <c:y val="2.220329708532378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1000" b="1">
                      <a:solidFill>
                        <a:schemeClr val="bg2">
                          <a:lumMod val="1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'H4_4.14, 4.15'!$N$13:$N$14</c:f>
              <c:numCache>
                <c:formatCode>0</c:formatCode>
                <c:ptCount val="2"/>
                <c:pt idx="0">
                  <c:v>3694</c:v>
                </c:pt>
                <c:pt idx="1">
                  <c:v>1751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3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% Personas utilizan ordenador</c:v>
          </c:tx>
          <c:spPr>
            <a:solidFill>
              <a:srgbClr val="C4BD97"/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5875">
                <a:solidFill>
                  <a:schemeClr val="bg2">
                    <a:lumMod val="50000"/>
                  </a:schemeClr>
                </a:solidFill>
                <a:headEnd w="lg" len="lg"/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'H2_2.2'!$E$13:$N$13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'H2_2.2'!$E$14:$N$14</c:f>
              <c:numCache>
                <c:formatCode>0.0</c:formatCode>
                <c:ptCount val="10"/>
                <c:pt idx="0">
                  <c:v>53.4</c:v>
                </c:pt>
                <c:pt idx="1">
                  <c:v>56.5</c:v>
                </c:pt>
                <c:pt idx="2">
                  <c:v>60.2</c:v>
                </c:pt>
                <c:pt idx="3">
                  <c:v>62.3</c:v>
                </c:pt>
                <c:pt idx="4">
                  <c:v>66.8</c:v>
                </c:pt>
                <c:pt idx="5">
                  <c:v>68.7</c:v>
                </c:pt>
                <c:pt idx="6">
                  <c:v>72</c:v>
                </c:pt>
                <c:pt idx="7">
                  <c:v>72.099999999999994</c:v>
                </c:pt>
                <c:pt idx="8">
                  <c:v>73.3</c:v>
                </c:pt>
                <c:pt idx="9">
                  <c:v>73.8</c:v>
                </c:pt>
              </c:numCache>
            </c:numRef>
          </c:val>
        </c:ser>
        <c:ser>
          <c:idx val="1"/>
          <c:order val="1"/>
          <c:tx>
            <c:v>% Personas no utilizan ordenador</c:v>
          </c:tx>
          <c:spPr>
            <a:solidFill>
              <a:srgbClr val="663300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>
                <a:solidFill>
                  <a:schemeClr val="accent6">
                    <a:lumMod val="50000"/>
                  </a:schemeClr>
                </a:solidFill>
                <a:tailEnd type="triangle"/>
              </a:ln>
            </c:spPr>
            <c:trendlineType val="linear"/>
            <c:dispRSqr val="0"/>
            <c:dispEq val="0"/>
          </c:trendline>
          <c:cat>
            <c:strRef>
              <c:f>'H2_2.2'!$E$13:$N$13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'H2_2.2'!$E$15:$N$15</c:f>
              <c:numCache>
                <c:formatCode>0.0</c:formatCode>
                <c:ptCount val="10"/>
                <c:pt idx="0">
                  <c:v>46.6</c:v>
                </c:pt>
                <c:pt idx="1">
                  <c:v>43.5</c:v>
                </c:pt>
                <c:pt idx="2">
                  <c:v>39.799999999999997</c:v>
                </c:pt>
                <c:pt idx="3">
                  <c:v>37.700000000000003</c:v>
                </c:pt>
                <c:pt idx="4">
                  <c:v>33.200000000000003</c:v>
                </c:pt>
                <c:pt idx="5">
                  <c:v>31.299999999999997</c:v>
                </c:pt>
                <c:pt idx="6">
                  <c:v>28</c:v>
                </c:pt>
                <c:pt idx="7">
                  <c:v>27.900000000000006</c:v>
                </c:pt>
                <c:pt idx="8">
                  <c:v>26.700000000000003</c:v>
                </c:pt>
                <c:pt idx="9">
                  <c:v>26.200000000000003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250686416"/>
        <c:axId val="250686808"/>
      </c:barChart>
      <c:catAx>
        <c:axId val="25068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0686808"/>
        <c:crosses val="autoZero"/>
        <c:auto val="1"/>
        <c:lblAlgn val="ctr"/>
        <c:lblOffset val="100"/>
        <c:noMultiLvlLbl val="0"/>
      </c:catAx>
      <c:valAx>
        <c:axId val="250686808"/>
        <c:scaling>
          <c:orientation val="minMax"/>
          <c:max val="80"/>
        </c:scaling>
        <c:delete val="0"/>
        <c:axPos val="l"/>
        <c:majorGridlines>
          <c:spPr>
            <a:ln>
              <a:solidFill>
                <a:schemeClr val="bg2">
                  <a:lumMod val="90000"/>
                </a:schemeClr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solidFill>
            <a:schemeClr val="bg1"/>
          </a:solidFill>
          <a:ln w="15875">
            <a:solidFill>
              <a:schemeClr val="bg2">
                <a:lumMod val="2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ES"/>
          </a:p>
        </c:txPr>
        <c:crossAx val="250686416"/>
        <c:crosses val="autoZero"/>
        <c:crossBetween val="between"/>
      </c:valAx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>
          <a:solidFill>
            <a:schemeClr val="bg2">
              <a:lumMod val="50000"/>
            </a:schemeClr>
          </a:solidFill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2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doughnut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B7DEE8"/>
              </a:solidFill>
            </c:spPr>
          </c:dPt>
          <c:dPt>
            <c:idx val="1"/>
            <c:bubble3D val="0"/>
            <c:spPr>
              <a:solidFill>
                <a:srgbClr val="FAC090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B8CCE4"/>
              </a:solidFill>
            </c:spPr>
          </c:dPt>
          <c:dPt>
            <c:idx val="4"/>
            <c:bubble3D val="0"/>
            <c:spPr>
              <a:solidFill>
                <a:srgbClr val="DAEEF3"/>
              </a:solidFill>
            </c:spPr>
          </c:dPt>
          <c:dPt>
            <c:idx val="5"/>
            <c:bubble3D val="0"/>
            <c:spPr>
              <a:solidFill>
                <a:srgbClr val="C4D79B"/>
              </a:solidFill>
            </c:spPr>
          </c:dPt>
          <c:dPt>
            <c:idx val="6"/>
            <c:bubble3D val="0"/>
            <c:spPr>
              <a:solidFill>
                <a:srgbClr val="92CDDC"/>
              </a:solidFill>
            </c:spPr>
          </c:dPt>
          <c:dPt>
            <c:idx val="7"/>
            <c:bubble3D val="0"/>
            <c:spPr>
              <a:solidFill>
                <a:srgbClr val="DCE6F1"/>
              </a:solidFill>
            </c:spPr>
          </c:dPt>
          <c:dLbls>
            <c:dLbl>
              <c:idx val="6"/>
              <c:layout>
                <c:manualLayout>
                  <c:x val="-5.0042179431840368E-2"/>
                  <c:y val="0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0042179431840368E-2"/>
                  <c:y val="-2.67966267899803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('H4_4.14, 4.15'!$B$21,'H4_4.14, 4.15'!$B$16,'H4_4.14, 4.15'!$B$17,'H4_4.14, 4.15'!$B$15,'H4_4.14, 4.15'!$B$20,'H4_4.14, 4.15'!$B$19,'H4_4.14, 4.15'!$B$22,'H4_4.14, 4.15'!$B$18)</c:f>
              <c:strCache>
                <c:ptCount val="8"/>
                <c:pt idx="0">
                  <c:v>FRAUDE INFORMÁTICO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ACCESO  E INTERCEPTACIÓN ILÍCITA</c:v>
                </c:pt>
                <c:pt idx="4">
                  <c:v>FALSIFICACIÓN INFORMÁTICA</c:v>
                </c:pt>
                <c:pt idx="5">
                  <c:v>DELITOS SEXUALES</c:v>
                </c:pt>
                <c:pt idx="6">
                  <c:v>INTERFERENCIA EN DATOS Y EN SISTEMA</c:v>
                </c:pt>
                <c:pt idx="7">
                  <c:v>CONTRA PROPIEDAD INDUST./INTELEC.</c:v>
                </c:pt>
              </c:strCache>
            </c:strRef>
          </c:cat>
          <c:val>
            <c:numRef>
              <c:f>('H4_4.14, 4.15'!$N$21,'H4_4.14, 4.15'!$N$16,'H4_4.14, 4.15'!$N$17,'H4_4.14, 4.15'!$N$15,'H4_4.14, 4.15'!$N$20,'H4_4.14, 4.15'!$N$19,'H4_4.14, 4.15'!$N$22,'H4_4.14, 4.15'!$N$18)</c:f>
              <c:numCache>
                <c:formatCode>0</c:formatCode>
                <c:ptCount val="8"/>
                <c:pt idx="0">
                  <c:v>2226</c:v>
                </c:pt>
                <c:pt idx="1">
                  <c:v>1468</c:v>
                </c:pt>
                <c:pt idx="2">
                  <c:v>281</c:v>
                </c:pt>
                <c:pt idx="3">
                  <c:v>375</c:v>
                </c:pt>
                <c:pt idx="4">
                  <c:v>258</c:v>
                </c:pt>
                <c:pt idx="5">
                  <c:v>721</c:v>
                </c:pt>
                <c:pt idx="6">
                  <c:v>23</c:v>
                </c:pt>
                <c:pt idx="7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3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0.16480670036741651"/>
                  <c:y val="0.1107332824939368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6845208468930702E-2"/>
                  <c:y val="-0.1306410312006523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021590310689872E-2"/>
                  <c:y val="0.135362227730170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8114139020537051E-2"/>
                  <c:y val="2.61770662104574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'H4_4.14, 4.15'!$B$15:$F$22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'H4_4.14, 4.15'!$H$15:$H$22</c:f>
              <c:numCache>
                <c:formatCode>General</c:formatCode>
                <c:ptCount val="8"/>
                <c:pt idx="0">
                  <c:v>106</c:v>
                </c:pt>
                <c:pt idx="1">
                  <c:v>115</c:v>
                </c:pt>
                <c:pt idx="2">
                  <c:v>26</c:v>
                </c:pt>
                <c:pt idx="3">
                  <c:v>0</c:v>
                </c:pt>
                <c:pt idx="4">
                  <c:v>85</c:v>
                </c:pt>
                <c:pt idx="5">
                  <c:v>15</c:v>
                </c:pt>
                <c:pt idx="6">
                  <c:v>31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1"/>
              <c:layout>
                <c:manualLayout>
                  <c:x val="-0.16418883861794362"/>
                  <c:y val="7.58117741628413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5038160884334436E-2"/>
                  <c:y val="-0.111050705476699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4855073133443463E-2"/>
                  <c:y val="-6.1916950479131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0396840157279866"/>
                  <c:y val="-0.10461836846222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8926544423335637E-3"/>
                  <c:y val="-2.88885833350961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7146785732674458"/>
                  <c:y val="-1.38472278044549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'H4_4.14, 4.15'!$B$15:$F$22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'H4_4.14, 4.15'!$I$15:$I$22</c:f>
              <c:numCache>
                <c:formatCode>#,##0</c:formatCode>
                <c:ptCount val="8"/>
                <c:pt idx="0">
                  <c:v>90</c:v>
                </c:pt>
                <c:pt idx="1">
                  <c:v>290</c:v>
                </c:pt>
                <c:pt idx="2">
                  <c:v>49</c:v>
                </c:pt>
                <c:pt idx="3">
                  <c:v>15</c:v>
                </c:pt>
                <c:pt idx="4">
                  <c:v>119</c:v>
                </c:pt>
                <c:pt idx="5">
                  <c:v>55</c:v>
                </c:pt>
                <c:pt idx="6">
                  <c:v>556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4.1082179375599451E-2"/>
                  <c:y val="3.009152245727951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981576938822021E-2"/>
                  <c:y val="-6.92573633402590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325082772214654E-2"/>
                  <c:y val="9.741965853098610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0538804515239817E-2"/>
                  <c:y val="-3.31254218868306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'H4_4.14, 4.15'!$B$15:$F$22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'H4_4.14, 4.15'!$J$15:$J$22</c:f>
              <c:numCache>
                <c:formatCode>#,##0</c:formatCode>
                <c:ptCount val="8"/>
                <c:pt idx="0">
                  <c:v>117</c:v>
                </c:pt>
                <c:pt idx="1">
                  <c:v>613</c:v>
                </c:pt>
                <c:pt idx="2">
                  <c:v>113</c:v>
                </c:pt>
                <c:pt idx="3">
                  <c:v>49</c:v>
                </c:pt>
                <c:pt idx="4">
                  <c:v>291</c:v>
                </c:pt>
                <c:pt idx="5">
                  <c:v>128</c:v>
                </c:pt>
                <c:pt idx="6">
                  <c:v>1078</c:v>
                </c:pt>
                <c:pt idx="7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3906161042940761E-2"/>
                  <c:y val="3.27213327630717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92904160084254"/>
                  <c:y val="-2.524437940256520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549763033175355E-2"/>
                  <c:y val="7.0358594889288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446324234646746E-2"/>
                  <c:y val="-0.1053962035451488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9022840968931012"/>
                  <c:y val="-6.5442665526143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2280805687203794E-3"/>
                  <c:y val="4.253773259199332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chemeClr val="bg2">
                        <a:lumMod val="10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'H4_4.14, 4.15'!$B$15:$F$22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'H4_4.14, 4.15'!$K$15:$K$22</c:f>
              <c:numCache>
                <c:formatCode>#,##0</c:formatCode>
                <c:ptCount val="8"/>
                <c:pt idx="0">
                  <c:v>44</c:v>
                </c:pt>
                <c:pt idx="1">
                  <c:v>299</c:v>
                </c:pt>
                <c:pt idx="2">
                  <c:v>59</c:v>
                </c:pt>
                <c:pt idx="3">
                  <c:v>17</c:v>
                </c:pt>
                <c:pt idx="4">
                  <c:v>118</c:v>
                </c:pt>
                <c:pt idx="5">
                  <c:v>41</c:v>
                </c:pt>
                <c:pt idx="6">
                  <c:v>357</c:v>
                </c:pt>
                <c:pt idx="7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1.8630685427715749E-2"/>
                  <c:y val="4.3655998138472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606465210206502"/>
                  <c:y val="-0.138056607365726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6922088020929641E-2"/>
                  <c:y val="-0.1094842722061218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0136601086566907"/>
                  <c:y val="-0.1294703107482072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'H4_4.14, 4.15'!$B$15:$F$22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'H4_4.14, 4.15'!$L$15:$L$22</c:f>
              <c:numCache>
                <c:formatCode>#,##0</c:formatCode>
                <c:ptCount val="8"/>
                <c:pt idx="0">
                  <c:v>15</c:v>
                </c:pt>
                <c:pt idx="1">
                  <c:v>125</c:v>
                </c:pt>
                <c:pt idx="2">
                  <c:v>31</c:v>
                </c:pt>
                <c:pt idx="3">
                  <c:v>10</c:v>
                </c:pt>
                <c:pt idx="4">
                  <c:v>89</c:v>
                </c:pt>
                <c:pt idx="5">
                  <c:v>17</c:v>
                </c:pt>
                <c:pt idx="6">
                  <c:v>154</c:v>
                </c:pt>
                <c:pt idx="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063163904679"/>
          <c:y val="5.7213843497612896E-2"/>
          <c:w val="0.7148596458690174"/>
          <c:h val="0.885572313004774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8CCE4"/>
              </a:solidFill>
            </c:spPr>
          </c:dPt>
          <c:dPt>
            <c:idx val="1"/>
            <c:bubble3D val="0"/>
            <c:spPr>
              <a:solidFill>
                <a:srgbClr val="FABF8F"/>
              </a:solidFill>
            </c:spPr>
          </c:dPt>
          <c:dPt>
            <c:idx val="2"/>
            <c:bubble3D val="0"/>
            <c:spPr>
              <a:solidFill>
                <a:srgbClr val="FDE9D9"/>
              </a:solidFill>
            </c:spPr>
          </c:dPt>
          <c:dPt>
            <c:idx val="3"/>
            <c:bubble3D val="0"/>
            <c:spPr>
              <a:solidFill>
                <a:srgbClr val="DCE6F1"/>
              </a:solidFill>
            </c:spPr>
          </c:dPt>
          <c:dPt>
            <c:idx val="4"/>
            <c:bubble3D val="0"/>
            <c:spPr>
              <a:solidFill>
                <a:srgbClr val="C4D79B"/>
              </a:solidFill>
            </c:spPr>
          </c:dPt>
          <c:dPt>
            <c:idx val="5"/>
            <c:bubble3D val="0"/>
            <c:spPr>
              <a:solidFill>
                <a:srgbClr val="DAEEF3"/>
              </a:solidFill>
            </c:spPr>
          </c:dPt>
          <c:dPt>
            <c:idx val="6"/>
            <c:bubble3D val="0"/>
            <c:spPr>
              <a:solidFill>
                <a:srgbClr val="B7DEE8"/>
              </a:solidFill>
            </c:spPr>
          </c:dPt>
          <c:dPt>
            <c:idx val="7"/>
            <c:bubble3D val="0"/>
            <c:spPr>
              <a:solidFill>
                <a:srgbClr val="92CDDC"/>
              </a:solidFill>
            </c:spPr>
          </c:dPt>
          <c:dLbls>
            <c:dLbl>
              <c:idx val="0"/>
              <c:layout>
                <c:manualLayout>
                  <c:x val="-9.0179379399770443E-3"/>
                  <c:y val="4.36559519641740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482317346276542E-2"/>
                  <c:y val="-7.0137213486331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0168456282065844"/>
                  <c:y val="-9.60526134869656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'H4_4.14, 4.15'!$B$15:$F$22</c:f>
              <c:strCache>
                <c:ptCount val="8"/>
                <c:pt idx="0">
                  <c:v>ACCESO  E INTERCEPTACIÓN ILÍCITA</c:v>
                </c:pt>
                <c:pt idx="1">
                  <c:v>AMENAZAS Y COACCIONES</c:v>
                </c:pt>
                <c:pt idx="2">
                  <c:v>CONTRA EL HONOR</c:v>
                </c:pt>
                <c:pt idx="3">
                  <c:v>CONTRA PROPIEDAD INDUST./INTELEC.</c:v>
                </c:pt>
                <c:pt idx="4">
                  <c:v>DELITOS SEXUALES</c:v>
                </c:pt>
                <c:pt idx="5">
                  <c:v>FALSIFICACIÓN INFORMÁTICA</c:v>
                </c:pt>
                <c:pt idx="6">
                  <c:v>FRAUDE INFORMÁTICO</c:v>
                </c:pt>
                <c:pt idx="7">
                  <c:v>INTERFERENCIA EN DATOS Y EN SISTEMA</c:v>
                </c:pt>
              </c:strCache>
            </c:strRef>
          </c:cat>
          <c:val>
            <c:numRef>
              <c:f>'H4_4.14, 4.15'!$M$15:$M$22</c:f>
              <c:numCache>
                <c:formatCode>#,##0</c:formatCode>
                <c:ptCount val="8"/>
                <c:pt idx="0">
                  <c:v>2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18</c:v>
                </c:pt>
                <c:pt idx="5">
                  <c:v>2</c:v>
                </c:pt>
                <c:pt idx="6">
                  <c:v>27</c:v>
                </c:pt>
                <c:pt idx="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bg2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gif"/><Relationship Id="rId13" Type="http://schemas.openxmlformats.org/officeDocument/2006/relationships/image" Target="../media/image19.gif"/><Relationship Id="rId18" Type="http://schemas.openxmlformats.org/officeDocument/2006/relationships/chart" Target="../charts/chart19.xml"/><Relationship Id="rId26" Type="http://schemas.openxmlformats.org/officeDocument/2006/relationships/image" Target="../media/image31.png"/><Relationship Id="rId3" Type="http://schemas.openxmlformats.org/officeDocument/2006/relationships/image" Target="../media/image9.gif"/><Relationship Id="rId21" Type="http://schemas.openxmlformats.org/officeDocument/2006/relationships/image" Target="../media/image26.png"/><Relationship Id="rId7" Type="http://schemas.openxmlformats.org/officeDocument/2006/relationships/image" Target="../media/image13.gif"/><Relationship Id="rId12" Type="http://schemas.openxmlformats.org/officeDocument/2006/relationships/image" Target="../media/image18.gif"/><Relationship Id="rId17" Type="http://schemas.openxmlformats.org/officeDocument/2006/relationships/image" Target="../media/image23.gif"/><Relationship Id="rId25" Type="http://schemas.openxmlformats.org/officeDocument/2006/relationships/image" Target="../media/image30.png"/><Relationship Id="rId33" Type="http://schemas.microsoft.com/office/2007/relationships/hdphoto" Target="../media/hdphoto2.wdp"/><Relationship Id="rId2" Type="http://schemas.openxmlformats.org/officeDocument/2006/relationships/image" Target="../media/image8.gif"/><Relationship Id="rId16" Type="http://schemas.openxmlformats.org/officeDocument/2006/relationships/image" Target="../media/image22.gif"/><Relationship Id="rId20" Type="http://schemas.openxmlformats.org/officeDocument/2006/relationships/image" Target="../media/image25.gif"/><Relationship Id="rId29" Type="http://schemas.openxmlformats.org/officeDocument/2006/relationships/image" Target="../media/image34.gif"/><Relationship Id="rId1" Type="http://schemas.openxmlformats.org/officeDocument/2006/relationships/image" Target="../media/image5.JPG"/><Relationship Id="rId6" Type="http://schemas.openxmlformats.org/officeDocument/2006/relationships/image" Target="../media/image12.gif"/><Relationship Id="rId11" Type="http://schemas.openxmlformats.org/officeDocument/2006/relationships/image" Target="../media/image17.gif"/><Relationship Id="rId24" Type="http://schemas.openxmlformats.org/officeDocument/2006/relationships/image" Target="../media/image29.png"/><Relationship Id="rId32" Type="http://schemas.openxmlformats.org/officeDocument/2006/relationships/image" Target="../media/image4.png"/><Relationship Id="rId5" Type="http://schemas.openxmlformats.org/officeDocument/2006/relationships/image" Target="../media/image11.gif"/><Relationship Id="rId15" Type="http://schemas.openxmlformats.org/officeDocument/2006/relationships/image" Target="../media/image21.gif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image" Target="../media/image16.gif"/><Relationship Id="rId19" Type="http://schemas.openxmlformats.org/officeDocument/2006/relationships/image" Target="../media/image24.jpeg"/><Relationship Id="rId31" Type="http://schemas.openxmlformats.org/officeDocument/2006/relationships/image" Target="../media/image36.png"/><Relationship Id="rId4" Type="http://schemas.openxmlformats.org/officeDocument/2006/relationships/image" Target="../media/image10.gif"/><Relationship Id="rId9" Type="http://schemas.openxmlformats.org/officeDocument/2006/relationships/image" Target="../media/image15.gif"/><Relationship Id="rId14" Type="http://schemas.openxmlformats.org/officeDocument/2006/relationships/image" Target="../media/image20.gif"/><Relationship Id="rId22" Type="http://schemas.openxmlformats.org/officeDocument/2006/relationships/image" Target="../media/image27.jpeg"/><Relationship Id="rId27" Type="http://schemas.openxmlformats.org/officeDocument/2006/relationships/image" Target="../media/image32.gif"/><Relationship Id="rId30" Type="http://schemas.openxmlformats.org/officeDocument/2006/relationships/image" Target="../media/image3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gif"/><Relationship Id="rId13" Type="http://schemas.openxmlformats.org/officeDocument/2006/relationships/image" Target="../media/image19.gif"/><Relationship Id="rId18" Type="http://schemas.openxmlformats.org/officeDocument/2006/relationships/chart" Target="../charts/chart20.xml"/><Relationship Id="rId26" Type="http://schemas.openxmlformats.org/officeDocument/2006/relationships/image" Target="../media/image31.png"/><Relationship Id="rId3" Type="http://schemas.openxmlformats.org/officeDocument/2006/relationships/image" Target="../media/image9.gif"/><Relationship Id="rId21" Type="http://schemas.openxmlformats.org/officeDocument/2006/relationships/image" Target="../media/image26.png"/><Relationship Id="rId7" Type="http://schemas.openxmlformats.org/officeDocument/2006/relationships/image" Target="../media/image13.gif"/><Relationship Id="rId12" Type="http://schemas.openxmlformats.org/officeDocument/2006/relationships/image" Target="../media/image18.gif"/><Relationship Id="rId17" Type="http://schemas.openxmlformats.org/officeDocument/2006/relationships/image" Target="../media/image23.gif"/><Relationship Id="rId25" Type="http://schemas.openxmlformats.org/officeDocument/2006/relationships/image" Target="../media/image30.png"/><Relationship Id="rId33" Type="http://schemas.microsoft.com/office/2007/relationships/hdphoto" Target="../media/hdphoto2.wdp"/><Relationship Id="rId2" Type="http://schemas.openxmlformats.org/officeDocument/2006/relationships/image" Target="../media/image8.gif"/><Relationship Id="rId16" Type="http://schemas.openxmlformats.org/officeDocument/2006/relationships/image" Target="../media/image22.gif"/><Relationship Id="rId20" Type="http://schemas.openxmlformats.org/officeDocument/2006/relationships/image" Target="../media/image25.gif"/><Relationship Id="rId29" Type="http://schemas.openxmlformats.org/officeDocument/2006/relationships/image" Target="../media/image34.gif"/><Relationship Id="rId1" Type="http://schemas.openxmlformats.org/officeDocument/2006/relationships/image" Target="../media/image5.JPG"/><Relationship Id="rId6" Type="http://schemas.openxmlformats.org/officeDocument/2006/relationships/image" Target="../media/image12.gif"/><Relationship Id="rId11" Type="http://schemas.openxmlformats.org/officeDocument/2006/relationships/image" Target="../media/image17.gif"/><Relationship Id="rId24" Type="http://schemas.openxmlformats.org/officeDocument/2006/relationships/image" Target="../media/image29.png"/><Relationship Id="rId32" Type="http://schemas.openxmlformats.org/officeDocument/2006/relationships/image" Target="../media/image4.png"/><Relationship Id="rId5" Type="http://schemas.openxmlformats.org/officeDocument/2006/relationships/image" Target="../media/image11.gif"/><Relationship Id="rId15" Type="http://schemas.openxmlformats.org/officeDocument/2006/relationships/image" Target="../media/image21.gif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image" Target="../media/image16.gif"/><Relationship Id="rId19" Type="http://schemas.openxmlformats.org/officeDocument/2006/relationships/image" Target="../media/image24.jpeg"/><Relationship Id="rId31" Type="http://schemas.openxmlformats.org/officeDocument/2006/relationships/image" Target="../media/image36.png"/><Relationship Id="rId4" Type="http://schemas.openxmlformats.org/officeDocument/2006/relationships/image" Target="../media/image10.gif"/><Relationship Id="rId9" Type="http://schemas.openxmlformats.org/officeDocument/2006/relationships/image" Target="../media/image15.gif"/><Relationship Id="rId14" Type="http://schemas.openxmlformats.org/officeDocument/2006/relationships/image" Target="../media/image20.gif"/><Relationship Id="rId22" Type="http://schemas.openxmlformats.org/officeDocument/2006/relationships/image" Target="../media/image27.jpeg"/><Relationship Id="rId27" Type="http://schemas.openxmlformats.org/officeDocument/2006/relationships/image" Target="../media/image32.gif"/><Relationship Id="rId30" Type="http://schemas.openxmlformats.org/officeDocument/2006/relationships/image" Target="../media/image3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gif"/><Relationship Id="rId13" Type="http://schemas.openxmlformats.org/officeDocument/2006/relationships/image" Target="../media/image19.gif"/><Relationship Id="rId18" Type="http://schemas.openxmlformats.org/officeDocument/2006/relationships/chart" Target="../charts/chart21.xml"/><Relationship Id="rId26" Type="http://schemas.openxmlformats.org/officeDocument/2006/relationships/image" Target="../media/image31.png"/><Relationship Id="rId3" Type="http://schemas.openxmlformats.org/officeDocument/2006/relationships/image" Target="../media/image9.gif"/><Relationship Id="rId21" Type="http://schemas.openxmlformats.org/officeDocument/2006/relationships/image" Target="../media/image26.png"/><Relationship Id="rId7" Type="http://schemas.openxmlformats.org/officeDocument/2006/relationships/image" Target="../media/image13.gif"/><Relationship Id="rId12" Type="http://schemas.openxmlformats.org/officeDocument/2006/relationships/image" Target="../media/image18.gif"/><Relationship Id="rId17" Type="http://schemas.openxmlformats.org/officeDocument/2006/relationships/image" Target="../media/image23.gif"/><Relationship Id="rId25" Type="http://schemas.openxmlformats.org/officeDocument/2006/relationships/image" Target="../media/image30.png"/><Relationship Id="rId33" Type="http://schemas.microsoft.com/office/2007/relationships/hdphoto" Target="../media/hdphoto2.wdp"/><Relationship Id="rId2" Type="http://schemas.openxmlformats.org/officeDocument/2006/relationships/image" Target="../media/image8.gif"/><Relationship Id="rId16" Type="http://schemas.openxmlformats.org/officeDocument/2006/relationships/image" Target="../media/image22.gif"/><Relationship Id="rId20" Type="http://schemas.openxmlformats.org/officeDocument/2006/relationships/image" Target="../media/image25.gif"/><Relationship Id="rId29" Type="http://schemas.openxmlformats.org/officeDocument/2006/relationships/image" Target="../media/image34.gif"/><Relationship Id="rId1" Type="http://schemas.openxmlformats.org/officeDocument/2006/relationships/image" Target="../media/image5.JPG"/><Relationship Id="rId6" Type="http://schemas.openxmlformats.org/officeDocument/2006/relationships/image" Target="../media/image12.gif"/><Relationship Id="rId11" Type="http://schemas.openxmlformats.org/officeDocument/2006/relationships/image" Target="../media/image17.gif"/><Relationship Id="rId24" Type="http://schemas.openxmlformats.org/officeDocument/2006/relationships/image" Target="../media/image29.png"/><Relationship Id="rId32" Type="http://schemas.openxmlformats.org/officeDocument/2006/relationships/image" Target="../media/image4.png"/><Relationship Id="rId5" Type="http://schemas.openxmlformats.org/officeDocument/2006/relationships/image" Target="../media/image11.gif"/><Relationship Id="rId15" Type="http://schemas.openxmlformats.org/officeDocument/2006/relationships/image" Target="../media/image21.gif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image" Target="../media/image16.gif"/><Relationship Id="rId19" Type="http://schemas.openxmlformats.org/officeDocument/2006/relationships/image" Target="../media/image24.jpeg"/><Relationship Id="rId31" Type="http://schemas.openxmlformats.org/officeDocument/2006/relationships/image" Target="../media/image36.png"/><Relationship Id="rId4" Type="http://schemas.openxmlformats.org/officeDocument/2006/relationships/image" Target="../media/image10.gif"/><Relationship Id="rId9" Type="http://schemas.openxmlformats.org/officeDocument/2006/relationships/image" Target="../media/image15.gif"/><Relationship Id="rId14" Type="http://schemas.openxmlformats.org/officeDocument/2006/relationships/image" Target="../media/image20.gif"/><Relationship Id="rId22" Type="http://schemas.openxmlformats.org/officeDocument/2006/relationships/image" Target="../media/image27.jpeg"/><Relationship Id="rId27" Type="http://schemas.openxmlformats.org/officeDocument/2006/relationships/image" Target="../media/image32.gif"/><Relationship Id="rId30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gif"/><Relationship Id="rId13" Type="http://schemas.openxmlformats.org/officeDocument/2006/relationships/image" Target="../media/image19.gif"/><Relationship Id="rId18" Type="http://schemas.openxmlformats.org/officeDocument/2006/relationships/chart" Target="../charts/chart22.xml"/><Relationship Id="rId26" Type="http://schemas.openxmlformats.org/officeDocument/2006/relationships/image" Target="../media/image31.png"/><Relationship Id="rId3" Type="http://schemas.openxmlformats.org/officeDocument/2006/relationships/image" Target="../media/image9.gif"/><Relationship Id="rId21" Type="http://schemas.openxmlformats.org/officeDocument/2006/relationships/image" Target="../media/image26.png"/><Relationship Id="rId7" Type="http://schemas.openxmlformats.org/officeDocument/2006/relationships/image" Target="../media/image13.gif"/><Relationship Id="rId12" Type="http://schemas.openxmlformats.org/officeDocument/2006/relationships/image" Target="../media/image18.gif"/><Relationship Id="rId17" Type="http://schemas.openxmlformats.org/officeDocument/2006/relationships/image" Target="../media/image23.gif"/><Relationship Id="rId25" Type="http://schemas.openxmlformats.org/officeDocument/2006/relationships/image" Target="../media/image30.png"/><Relationship Id="rId33" Type="http://schemas.microsoft.com/office/2007/relationships/hdphoto" Target="../media/hdphoto2.wdp"/><Relationship Id="rId2" Type="http://schemas.openxmlformats.org/officeDocument/2006/relationships/image" Target="../media/image8.gif"/><Relationship Id="rId16" Type="http://schemas.openxmlformats.org/officeDocument/2006/relationships/image" Target="../media/image22.gif"/><Relationship Id="rId20" Type="http://schemas.openxmlformats.org/officeDocument/2006/relationships/image" Target="../media/image25.gif"/><Relationship Id="rId29" Type="http://schemas.openxmlformats.org/officeDocument/2006/relationships/image" Target="../media/image34.gif"/><Relationship Id="rId1" Type="http://schemas.openxmlformats.org/officeDocument/2006/relationships/image" Target="../media/image5.JPG"/><Relationship Id="rId6" Type="http://schemas.openxmlformats.org/officeDocument/2006/relationships/image" Target="../media/image12.gif"/><Relationship Id="rId11" Type="http://schemas.openxmlformats.org/officeDocument/2006/relationships/image" Target="../media/image17.gif"/><Relationship Id="rId24" Type="http://schemas.openxmlformats.org/officeDocument/2006/relationships/image" Target="../media/image29.png"/><Relationship Id="rId32" Type="http://schemas.openxmlformats.org/officeDocument/2006/relationships/image" Target="../media/image4.png"/><Relationship Id="rId5" Type="http://schemas.openxmlformats.org/officeDocument/2006/relationships/image" Target="../media/image11.gif"/><Relationship Id="rId15" Type="http://schemas.openxmlformats.org/officeDocument/2006/relationships/image" Target="../media/image21.gif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image" Target="../media/image16.gif"/><Relationship Id="rId19" Type="http://schemas.openxmlformats.org/officeDocument/2006/relationships/image" Target="../media/image24.jpeg"/><Relationship Id="rId31" Type="http://schemas.openxmlformats.org/officeDocument/2006/relationships/image" Target="../media/image36.png"/><Relationship Id="rId4" Type="http://schemas.openxmlformats.org/officeDocument/2006/relationships/image" Target="../media/image10.gif"/><Relationship Id="rId9" Type="http://schemas.openxmlformats.org/officeDocument/2006/relationships/image" Target="../media/image15.gif"/><Relationship Id="rId14" Type="http://schemas.openxmlformats.org/officeDocument/2006/relationships/image" Target="../media/image20.gif"/><Relationship Id="rId22" Type="http://schemas.openxmlformats.org/officeDocument/2006/relationships/image" Target="../media/image27.jpeg"/><Relationship Id="rId27" Type="http://schemas.openxmlformats.org/officeDocument/2006/relationships/image" Target="../media/image32.gif"/><Relationship Id="rId30" Type="http://schemas.openxmlformats.org/officeDocument/2006/relationships/image" Target="../media/image35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5.JP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5.JPG"/><Relationship Id="rId5" Type="http://schemas.microsoft.com/office/2007/relationships/hdphoto" Target="../media/hdphoto3.wdp"/><Relationship Id="rId4" Type="http://schemas.openxmlformats.org/officeDocument/2006/relationships/image" Target="../media/image37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5.JP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7" Type="http://schemas.microsoft.com/office/2007/relationships/hdphoto" Target="../media/hdphoto2.wdp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image" Target="../media/image4.png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5.JP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image" Target="../media/image41.png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image" Target="../media/image40.png"/><Relationship Id="rId2" Type="http://schemas.openxmlformats.org/officeDocument/2006/relationships/chart" Target="../charts/chart31.xml"/><Relationship Id="rId1" Type="http://schemas.openxmlformats.org/officeDocument/2006/relationships/image" Target="../media/image5.JPG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microsoft.com/office/2007/relationships/hdphoto" Target="../media/hdphoto2.wdp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microsoft.com/office/2007/relationships/hdphoto" Target="../media/hdphoto2.wdp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image" Target="../media/image4.png"/><Relationship Id="rId2" Type="http://schemas.openxmlformats.org/officeDocument/2006/relationships/image" Target="../media/image5.JPG"/><Relationship Id="rId16" Type="http://schemas.openxmlformats.org/officeDocument/2006/relationships/image" Target="../media/image41.png"/><Relationship Id="rId1" Type="http://schemas.openxmlformats.org/officeDocument/2006/relationships/chart" Target="../charts/chart41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image" Target="../media/image40.png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microsoft.com/office/2007/relationships/hdphoto" Target="../media/hdphoto2.wdp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12" Type="http://schemas.openxmlformats.org/officeDocument/2006/relationships/image" Target="../media/image4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5.JPG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13" Type="http://schemas.openxmlformats.org/officeDocument/2006/relationships/image" Target="../media/image41.png"/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12" Type="http://schemas.openxmlformats.org/officeDocument/2006/relationships/image" Target="../media/image40.png"/><Relationship Id="rId2" Type="http://schemas.openxmlformats.org/officeDocument/2006/relationships/chart" Target="../charts/chart64.xml"/><Relationship Id="rId1" Type="http://schemas.openxmlformats.org/officeDocument/2006/relationships/image" Target="../media/image5.JPG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5" Type="http://schemas.openxmlformats.org/officeDocument/2006/relationships/chart" Target="../charts/chart67.xml"/><Relationship Id="rId15" Type="http://schemas.microsoft.com/office/2007/relationships/hdphoto" Target="../media/hdphoto2.wdp"/><Relationship Id="rId10" Type="http://schemas.openxmlformats.org/officeDocument/2006/relationships/chart" Target="../charts/chart7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microsoft.com/office/2007/relationships/hdphoto" Target="../media/hdphoto2.wdp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image" Target="../media/image4.png"/><Relationship Id="rId2" Type="http://schemas.openxmlformats.org/officeDocument/2006/relationships/image" Target="../media/image5.JPG"/><Relationship Id="rId16" Type="http://schemas.openxmlformats.org/officeDocument/2006/relationships/image" Target="../media/image41.png"/><Relationship Id="rId1" Type="http://schemas.openxmlformats.org/officeDocument/2006/relationships/chart" Target="../charts/chart74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5" Type="http://schemas.openxmlformats.org/officeDocument/2006/relationships/chart" Target="../charts/chart77.xml"/><Relationship Id="rId15" Type="http://schemas.openxmlformats.org/officeDocument/2006/relationships/image" Target="../media/image40.png"/><Relationship Id="rId10" Type="http://schemas.openxmlformats.org/officeDocument/2006/relationships/chart" Target="../charts/chart82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microsoft.com/office/2007/relationships/hdphoto" Target="../media/hdphoto2.wdp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image" Target="../media/image4.png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image" Target="../media/image5.JPG"/><Relationship Id="rId5" Type="http://schemas.openxmlformats.org/officeDocument/2006/relationships/chart" Target="../charts/chart91.xml"/><Relationship Id="rId10" Type="http://schemas.openxmlformats.org/officeDocument/2006/relationships/chart" Target="../charts/chart96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5.JPG"/><Relationship Id="rId6" Type="http://schemas.openxmlformats.org/officeDocument/2006/relationships/chart" Target="../charts/chart5.xml"/><Relationship Id="rId11" Type="http://schemas.microsoft.com/office/2007/relationships/hdphoto" Target="../media/hdphoto2.wdp"/><Relationship Id="rId5" Type="http://schemas.openxmlformats.org/officeDocument/2006/relationships/chart" Target="../charts/chart4.xml"/><Relationship Id="rId10" Type="http://schemas.openxmlformats.org/officeDocument/2006/relationships/image" Target="../media/image4.png"/><Relationship Id="rId4" Type="http://schemas.openxmlformats.org/officeDocument/2006/relationships/chart" Target="../charts/chart3.xml"/><Relationship Id="rId9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5.JP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5.JP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5.JP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microsoft.com/office/2007/relationships/hdphoto" Target="../media/hdphoto2.wdp"/><Relationship Id="rId2" Type="http://schemas.openxmlformats.org/officeDocument/2006/relationships/chart" Target="../charts/chart15.xml"/><Relationship Id="rId1" Type="http://schemas.openxmlformats.org/officeDocument/2006/relationships/image" Target="../media/image5.JPG"/><Relationship Id="rId6" Type="http://schemas.openxmlformats.org/officeDocument/2006/relationships/image" Target="../media/image4.png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</xdr:colOff>
      <xdr:row>36</xdr:row>
      <xdr:rowOff>20320</xdr:rowOff>
    </xdr:from>
    <xdr:to>
      <xdr:col>18</xdr:col>
      <xdr:colOff>0</xdr:colOff>
      <xdr:row>52</xdr:row>
      <xdr:rowOff>0</xdr:rowOff>
    </xdr:to>
    <xdr:pic>
      <xdr:nvPicPr>
        <xdr:cNvPr id="33" name="Imagen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6969760"/>
          <a:ext cx="6543040" cy="306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35860</xdr:colOff>
      <xdr:row>1</xdr:row>
      <xdr:rowOff>0</xdr:rowOff>
    </xdr:from>
    <xdr:to>
      <xdr:col>10</xdr:col>
      <xdr:colOff>243815</xdr:colOff>
      <xdr:row>5</xdr:row>
      <xdr:rowOff>89647</xdr:rowOff>
    </xdr:to>
    <xdr:pic>
      <xdr:nvPicPr>
        <xdr:cNvPr id="3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4480" y="190500"/>
          <a:ext cx="3705535" cy="851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76665</xdr:colOff>
      <xdr:row>6</xdr:row>
      <xdr:rowOff>35156</xdr:rowOff>
    </xdr:from>
    <xdr:to>
      <xdr:col>17</xdr:col>
      <xdr:colOff>340434</xdr:colOff>
      <xdr:row>6</xdr:row>
      <xdr:rowOff>169919</xdr:rowOff>
    </xdr:to>
    <xdr:sp macro="" textlink="">
      <xdr:nvSpPr>
        <xdr:cNvPr id="4" name="39 CuadroTexto"/>
        <xdr:cNvSpPr txBox="1"/>
      </xdr:nvSpPr>
      <xdr:spPr>
        <a:xfrm>
          <a:off x="6683205" y="1178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6</xdr:row>
      <xdr:rowOff>83182</xdr:rowOff>
    </xdr:from>
    <xdr:to>
      <xdr:col>17</xdr:col>
      <xdr:colOff>297210</xdr:colOff>
      <xdr:row>6</xdr:row>
      <xdr:rowOff>128901</xdr:rowOff>
    </xdr:to>
    <xdr:sp macro="" textlink="">
      <xdr:nvSpPr>
        <xdr:cNvPr id="5" name="40 CuadroTexto"/>
        <xdr:cNvSpPr txBox="1"/>
      </xdr:nvSpPr>
      <xdr:spPr>
        <a:xfrm>
          <a:off x="6723750" y="1226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53768</xdr:colOff>
      <xdr:row>9</xdr:row>
      <xdr:rowOff>17921</xdr:rowOff>
    </xdr:from>
    <xdr:to>
      <xdr:col>8</xdr:col>
      <xdr:colOff>44802</xdr:colOff>
      <xdr:row>16</xdr:row>
      <xdr:rowOff>35850</xdr:rowOff>
    </xdr:to>
    <xdr:sp macro="" textlink="">
      <xdr:nvSpPr>
        <xdr:cNvPr id="6" name="41 CuadroTexto"/>
        <xdr:cNvSpPr txBox="1"/>
      </xdr:nvSpPr>
      <xdr:spPr>
        <a:xfrm>
          <a:off x="442388" y="1732421"/>
          <a:ext cx="2711374" cy="13514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8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1</xdr:col>
      <xdr:colOff>35833</xdr:colOff>
      <xdr:row>11</xdr:row>
      <xdr:rowOff>179298</xdr:rowOff>
    </xdr:from>
    <xdr:to>
      <xdr:col>8</xdr:col>
      <xdr:colOff>26867</xdr:colOff>
      <xdr:row>19</xdr:row>
      <xdr:rowOff>8968</xdr:rowOff>
    </xdr:to>
    <xdr:sp macro="" textlink="">
      <xdr:nvSpPr>
        <xdr:cNvPr id="7" name="42 CuadroTexto"/>
        <xdr:cNvSpPr txBox="1"/>
      </xdr:nvSpPr>
      <xdr:spPr>
        <a:xfrm>
          <a:off x="424453" y="2274798"/>
          <a:ext cx="2711374" cy="1353670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8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10</xdr:col>
      <xdr:colOff>274320</xdr:colOff>
      <xdr:row>1</xdr:row>
      <xdr:rowOff>0</xdr:rowOff>
    </xdr:from>
    <xdr:to>
      <xdr:col>18</xdr:col>
      <xdr:colOff>29680</xdr:colOff>
      <xdr:row>4</xdr:row>
      <xdr:rowOff>173280</xdr:rowOff>
    </xdr:to>
    <xdr:pic>
      <xdr:nvPicPr>
        <xdr:cNvPr id="9" name="Imagen 8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120" y="193040"/>
          <a:ext cx="2844000" cy="752400"/>
        </a:xfrm>
        <a:prstGeom prst="rect">
          <a:avLst/>
        </a:prstGeom>
      </xdr:spPr>
    </xdr:pic>
    <xdr:clientData/>
  </xdr:twoCellAnchor>
  <xdr:twoCellAnchor>
    <xdr:from>
      <xdr:col>5</xdr:col>
      <xdr:colOff>10160</xdr:colOff>
      <xdr:row>51</xdr:row>
      <xdr:rowOff>0</xdr:rowOff>
    </xdr:from>
    <xdr:to>
      <xdr:col>6</xdr:col>
      <xdr:colOff>0</xdr:colOff>
      <xdr:row>51</xdr:row>
      <xdr:rowOff>182880</xdr:rowOff>
    </xdr:to>
    <xdr:sp macro="" textlink="">
      <xdr:nvSpPr>
        <xdr:cNvPr id="8" name="Rectángulo 7"/>
        <xdr:cNvSpPr/>
      </xdr:nvSpPr>
      <xdr:spPr>
        <a:xfrm>
          <a:off x="1940560" y="984504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6</xdr:col>
      <xdr:colOff>10160</xdr:colOff>
      <xdr:row>50</xdr:row>
      <xdr:rowOff>0</xdr:rowOff>
    </xdr:from>
    <xdr:to>
      <xdr:col>7</xdr:col>
      <xdr:colOff>0</xdr:colOff>
      <xdr:row>50</xdr:row>
      <xdr:rowOff>182880</xdr:rowOff>
    </xdr:to>
    <xdr:sp macro="" textlink="">
      <xdr:nvSpPr>
        <xdr:cNvPr id="11" name="Rectángulo 10"/>
        <xdr:cNvSpPr/>
      </xdr:nvSpPr>
      <xdr:spPr>
        <a:xfrm>
          <a:off x="2326640" y="965200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20319</xdr:colOff>
      <xdr:row>50</xdr:row>
      <xdr:rowOff>193039</xdr:rowOff>
    </xdr:from>
    <xdr:to>
      <xdr:col>2</xdr:col>
      <xdr:colOff>10159</xdr:colOff>
      <xdr:row>51</xdr:row>
      <xdr:rowOff>182879</xdr:rowOff>
    </xdr:to>
    <xdr:sp macro="" textlink="">
      <xdr:nvSpPr>
        <xdr:cNvPr id="12" name="Rectángulo 11"/>
        <xdr:cNvSpPr/>
      </xdr:nvSpPr>
      <xdr:spPr>
        <a:xfrm>
          <a:off x="406399" y="9845039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</xdr:col>
      <xdr:colOff>0</xdr:colOff>
      <xdr:row>49</xdr:row>
      <xdr:rowOff>182880</xdr:rowOff>
    </xdr:from>
    <xdr:to>
      <xdr:col>2</xdr:col>
      <xdr:colOff>375920</xdr:colOff>
      <xdr:row>50</xdr:row>
      <xdr:rowOff>172720</xdr:rowOff>
    </xdr:to>
    <xdr:sp macro="" textlink="">
      <xdr:nvSpPr>
        <xdr:cNvPr id="13" name="Rectángulo 12"/>
        <xdr:cNvSpPr/>
      </xdr:nvSpPr>
      <xdr:spPr>
        <a:xfrm>
          <a:off x="772160" y="964184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</xdr:col>
      <xdr:colOff>375920</xdr:colOff>
      <xdr:row>47</xdr:row>
      <xdr:rowOff>182880</xdr:rowOff>
    </xdr:from>
    <xdr:to>
      <xdr:col>3</xdr:col>
      <xdr:colOff>365760</xdr:colOff>
      <xdr:row>48</xdr:row>
      <xdr:rowOff>172720</xdr:rowOff>
    </xdr:to>
    <xdr:sp macro="" textlink="">
      <xdr:nvSpPr>
        <xdr:cNvPr id="15" name="Rectángulo 14"/>
        <xdr:cNvSpPr/>
      </xdr:nvSpPr>
      <xdr:spPr>
        <a:xfrm>
          <a:off x="1148080" y="925576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375920</xdr:colOff>
      <xdr:row>46</xdr:row>
      <xdr:rowOff>182880</xdr:rowOff>
    </xdr:to>
    <xdr:sp macro="" textlink="">
      <xdr:nvSpPr>
        <xdr:cNvPr id="17" name="Rectángulo 16"/>
        <xdr:cNvSpPr/>
      </xdr:nvSpPr>
      <xdr:spPr>
        <a:xfrm>
          <a:off x="772160" y="887984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0</xdr:colOff>
      <xdr:row>51</xdr:row>
      <xdr:rowOff>0</xdr:rowOff>
    </xdr:from>
    <xdr:to>
      <xdr:col>13</xdr:col>
      <xdr:colOff>375920</xdr:colOff>
      <xdr:row>51</xdr:row>
      <xdr:rowOff>182880</xdr:rowOff>
    </xdr:to>
    <xdr:sp macro="" textlink="">
      <xdr:nvSpPr>
        <xdr:cNvPr id="18" name="Rectángulo 17"/>
        <xdr:cNvSpPr/>
      </xdr:nvSpPr>
      <xdr:spPr>
        <a:xfrm>
          <a:off x="5019040" y="984504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0</xdr:colOff>
      <xdr:row>49</xdr:row>
      <xdr:rowOff>172720</xdr:rowOff>
    </xdr:from>
    <xdr:to>
      <xdr:col>11</xdr:col>
      <xdr:colOff>375920</xdr:colOff>
      <xdr:row>50</xdr:row>
      <xdr:rowOff>162560</xdr:rowOff>
    </xdr:to>
    <xdr:sp macro="" textlink="">
      <xdr:nvSpPr>
        <xdr:cNvPr id="19" name="Rectángulo 18"/>
        <xdr:cNvSpPr/>
      </xdr:nvSpPr>
      <xdr:spPr>
        <a:xfrm>
          <a:off x="4246880" y="963168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17</xdr:col>
      <xdr:colOff>10160</xdr:colOff>
      <xdr:row>51</xdr:row>
      <xdr:rowOff>0</xdr:rowOff>
    </xdr:from>
    <xdr:to>
      <xdr:col>18</xdr:col>
      <xdr:colOff>0</xdr:colOff>
      <xdr:row>51</xdr:row>
      <xdr:rowOff>182880</xdr:rowOff>
    </xdr:to>
    <xdr:sp macro="" textlink="">
      <xdr:nvSpPr>
        <xdr:cNvPr id="20" name="Rectángulo 19"/>
        <xdr:cNvSpPr/>
      </xdr:nvSpPr>
      <xdr:spPr>
        <a:xfrm>
          <a:off x="6573520" y="984504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0</xdr:colOff>
      <xdr:row>49</xdr:row>
      <xdr:rowOff>172720</xdr:rowOff>
    </xdr:from>
    <xdr:to>
      <xdr:col>15</xdr:col>
      <xdr:colOff>375920</xdr:colOff>
      <xdr:row>50</xdr:row>
      <xdr:rowOff>162560</xdr:rowOff>
    </xdr:to>
    <xdr:sp macro="" textlink="">
      <xdr:nvSpPr>
        <xdr:cNvPr id="21" name="Rectángulo 20"/>
        <xdr:cNvSpPr/>
      </xdr:nvSpPr>
      <xdr:spPr>
        <a:xfrm>
          <a:off x="5791200" y="963168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16</xdr:col>
      <xdr:colOff>0</xdr:colOff>
      <xdr:row>46</xdr:row>
      <xdr:rowOff>172720</xdr:rowOff>
    </xdr:from>
    <xdr:to>
      <xdr:col>16</xdr:col>
      <xdr:colOff>375920</xdr:colOff>
      <xdr:row>47</xdr:row>
      <xdr:rowOff>162560</xdr:rowOff>
    </xdr:to>
    <xdr:sp macro="" textlink="">
      <xdr:nvSpPr>
        <xdr:cNvPr id="22" name="Rectángulo 21"/>
        <xdr:cNvSpPr/>
      </xdr:nvSpPr>
      <xdr:spPr>
        <a:xfrm>
          <a:off x="6177280" y="905256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17</xdr:col>
      <xdr:colOff>10160</xdr:colOff>
      <xdr:row>47</xdr:row>
      <xdr:rowOff>172720</xdr:rowOff>
    </xdr:from>
    <xdr:to>
      <xdr:col>18</xdr:col>
      <xdr:colOff>0</xdr:colOff>
      <xdr:row>48</xdr:row>
      <xdr:rowOff>162560</xdr:rowOff>
    </xdr:to>
    <xdr:sp macro="" textlink="">
      <xdr:nvSpPr>
        <xdr:cNvPr id="23" name="Rectángulo 22"/>
        <xdr:cNvSpPr/>
      </xdr:nvSpPr>
      <xdr:spPr>
        <a:xfrm>
          <a:off x="6573520" y="924560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16</xdr:col>
      <xdr:colOff>0</xdr:colOff>
      <xdr:row>36</xdr:row>
      <xdr:rowOff>30480</xdr:rowOff>
    </xdr:from>
    <xdr:to>
      <xdr:col>16</xdr:col>
      <xdr:colOff>375920</xdr:colOff>
      <xdr:row>37</xdr:row>
      <xdr:rowOff>20320</xdr:rowOff>
    </xdr:to>
    <xdr:sp macro="" textlink="">
      <xdr:nvSpPr>
        <xdr:cNvPr id="24" name="Rectángulo 23"/>
        <xdr:cNvSpPr/>
      </xdr:nvSpPr>
      <xdr:spPr>
        <a:xfrm>
          <a:off x="6177280" y="697992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10160</xdr:colOff>
      <xdr:row>36</xdr:row>
      <xdr:rowOff>30480</xdr:rowOff>
    </xdr:from>
    <xdr:to>
      <xdr:col>12</xdr:col>
      <xdr:colOff>0</xdr:colOff>
      <xdr:row>37</xdr:row>
      <xdr:rowOff>20320</xdr:rowOff>
    </xdr:to>
    <xdr:sp macro="" textlink="">
      <xdr:nvSpPr>
        <xdr:cNvPr id="25" name="Rectángulo 24"/>
        <xdr:cNvSpPr/>
      </xdr:nvSpPr>
      <xdr:spPr>
        <a:xfrm>
          <a:off x="4257040" y="697992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0</xdr:colOff>
      <xdr:row>38</xdr:row>
      <xdr:rowOff>30480</xdr:rowOff>
    </xdr:from>
    <xdr:to>
      <xdr:col>15</xdr:col>
      <xdr:colOff>375920</xdr:colOff>
      <xdr:row>39</xdr:row>
      <xdr:rowOff>20320</xdr:rowOff>
    </xdr:to>
    <xdr:sp macro="" textlink="">
      <xdr:nvSpPr>
        <xdr:cNvPr id="26" name="Rectángulo 25"/>
        <xdr:cNvSpPr/>
      </xdr:nvSpPr>
      <xdr:spPr>
        <a:xfrm>
          <a:off x="5791200" y="736600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375920</xdr:colOff>
      <xdr:row>37</xdr:row>
      <xdr:rowOff>20320</xdr:rowOff>
    </xdr:from>
    <xdr:to>
      <xdr:col>13</xdr:col>
      <xdr:colOff>365760</xdr:colOff>
      <xdr:row>38</xdr:row>
      <xdr:rowOff>10160</xdr:rowOff>
    </xdr:to>
    <xdr:sp macro="" textlink="">
      <xdr:nvSpPr>
        <xdr:cNvPr id="27" name="Rectángulo 26"/>
        <xdr:cNvSpPr/>
      </xdr:nvSpPr>
      <xdr:spPr>
        <a:xfrm>
          <a:off x="5008880" y="716280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16</xdr:col>
      <xdr:colOff>20320</xdr:colOff>
      <xdr:row>41</xdr:row>
      <xdr:rowOff>101600</xdr:rowOff>
    </xdr:from>
    <xdr:to>
      <xdr:col>17</xdr:col>
      <xdr:colOff>10160</xdr:colOff>
      <xdr:row>42</xdr:row>
      <xdr:rowOff>91440</xdr:rowOff>
    </xdr:to>
    <xdr:sp macro="" textlink="">
      <xdr:nvSpPr>
        <xdr:cNvPr id="28" name="Rectángulo 27"/>
        <xdr:cNvSpPr/>
      </xdr:nvSpPr>
      <xdr:spPr>
        <a:xfrm>
          <a:off x="6197600" y="801624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37</xdr:row>
      <xdr:rowOff>101600</xdr:rowOff>
    </xdr:from>
    <xdr:to>
      <xdr:col>5</xdr:col>
      <xdr:colOff>375920</xdr:colOff>
      <xdr:row>38</xdr:row>
      <xdr:rowOff>91440</xdr:rowOff>
    </xdr:to>
    <xdr:sp macro="" textlink="">
      <xdr:nvSpPr>
        <xdr:cNvPr id="29" name="Rectángulo 28"/>
        <xdr:cNvSpPr/>
      </xdr:nvSpPr>
      <xdr:spPr>
        <a:xfrm>
          <a:off x="1930400" y="724408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30480</xdr:colOff>
      <xdr:row>36</xdr:row>
      <xdr:rowOff>20320</xdr:rowOff>
    </xdr:from>
    <xdr:to>
      <xdr:col>2</xdr:col>
      <xdr:colOff>20320</xdr:colOff>
      <xdr:row>37</xdr:row>
      <xdr:rowOff>10160</xdr:rowOff>
    </xdr:to>
    <xdr:sp macro="" textlink="">
      <xdr:nvSpPr>
        <xdr:cNvPr id="30" name="Rectángulo 29"/>
        <xdr:cNvSpPr/>
      </xdr:nvSpPr>
      <xdr:spPr>
        <a:xfrm>
          <a:off x="416560" y="696976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30480</xdr:colOff>
      <xdr:row>36</xdr:row>
      <xdr:rowOff>40640</xdr:rowOff>
    </xdr:from>
    <xdr:to>
      <xdr:col>8</xdr:col>
      <xdr:colOff>20320</xdr:colOff>
      <xdr:row>37</xdr:row>
      <xdr:rowOff>30480</xdr:rowOff>
    </xdr:to>
    <xdr:sp macro="" textlink="">
      <xdr:nvSpPr>
        <xdr:cNvPr id="31" name="Rectángulo 30"/>
        <xdr:cNvSpPr/>
      </xdr:nvSpPr>
      <xdr:spPr>
        <a:xfrm>
          <a:off x="2733040" y="6990080"/>
          <a:ext cx="375920" cy="18288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10160</xdr:rowOff>
    </xdr:from>
    <xdr:to>
      <xdr:col>14</xdr:col>
      <xdr:colOff>118737</xdr:colOff>
      <xdr:row>65</xdr:row>
      <xdr:rowOff>0</xdr:rowOff>
    </xdr:to>
    <xdr:sp macro="" textlink="">
      <xdr:nvSpPr>
        <xdr:cNvPr id="2" name="1 Rectángulo"/>
        <xdr:cNvSpPr/>
      </xdr:nvSpPr>
      <xdr:spPr>
        <a:xfrm>
          <a:off x="579120" y="1960880"/>
          <a:ext cx="6816717" cy="9972040"/>
        </a:xfrm>
        <a:prstGeom prst="rect">
          <a:avLst/>
        </a:prstGeom>
        <a:noFill/>
        <a:ln w="9525">
          <a:solidFill>
            <a:srgbClr val="948A5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65</xdr:row>
      <xdr:rowOff>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11932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oneCellAnchor>
    <xdr:from>
      <xdr:col>1</xdr:col>
      <xdr:colOff>38100</xdr:colOff>
      <xdr:row>15</xdr:row>
      <xdr:rowOff>9525</xdr:rowOff>
    </xdr:from>
    <xdr:ext cx="219075" cy="173355"/>
    <xdr:pic>
      <xdr:nvPicPr>
        <xdr:cNvPr id="10" name="2 Imagen" descr="UE_Bégica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3420" y="2714625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18</xdr:row>
      <xdr:rowOff>9525</xdr:rowOff>
    </xdr:from>
    <xdr:ext cx="219075" cy="176005"/>
    <xdr:pic>
      <xdr:nvPicPr>
        <xdr:cNvPr id="11" name="5 Imagen" descr="UE_Dinamarca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3420" y="3263265"/>
          <a:ext cx="219075" cy="17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19</xdr:row>
      <xdr:rowOff>9525</xdr:rowOff>
    </xdr:from>
    <xdr:ext cx="219075" cy="173355"/>
    <xdr:pic>
      <xdr:nvPicPr>
        <xdr:cNvPr id="12" name="6 Imagen" descr="UE_Alemania.g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3420" y="3446145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21</xdr:row>
      <xdr:rowOff>8890</xdr:rowOff>
    </xdr:from>
    <xdr:ext cx="219075" cy="173356"/>
    <xdr:pic>
      <xdr:nvPicPr>
        <xdr:cNvPr id="13" name="8 Imagen" descr="UE_Irlanda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3420" y="381127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22</xdr:row>
      <xdr:rowOff>19050</xdr:rowOff>
    </xdr:from>
    <xdr:ext cx="219075" cy="173354"/>
    <xdr:pic>
      <xdr:nvPicPr>
        <xdr:cNvPr id="14" name="9 Imagen" descr="UE_Grecia.gi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3420" y="400431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23</xdr:row>
      <xdr:rowOff>8890</xdr:rowOff>
    </xdr:from>
    <xdr:ext cx="219075" cy="173356"/>
    <xdr:pic>
      <xdr:nvPicPr>
        <xdr:cNvPr id="15" name="10 Imagen" descr="UE_España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3420" y="41770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24</xdr:row>
      <xdr:rowOff>19050</xdr:rowOff>
    </xdr:from>
    <xdr:ext cx="219075" cy="173354"/>
    <xdr:pic>
      <xdr:nvPicPr>
        <xdr:cNvPr id="16" name="11 Imagen" descr="UE_Francia.gi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3420" y="437007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26</xdr:row>
      <xdr:rowOff>19050</xdr:rowOff>
    </xdr:from>
    <xdr:ext cx="219075" cy="173356"/>
    <xdr:pic>
      <xdr:nvPicPr>
        <xdr:cNvPr id="17" name="12 Imagen" descr="UE_Italia.gif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3420" y="47358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30</xdr:row>
      <xdr:rowOff>39370</xdr:rowOff>
    </xdr:from>
    <xdr:ext cx="219075" cy="173355"/>
    <xdr:pic>
      <xdr:nvPicPr>
        <xdr:cNvPr id="18" name="16 Imagen" descr="UE_Luxemburgo.gif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3420" y="5487670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33</xdr:row>
      <xdr:rowOff>8890</xdr:rowOff>
    </xdr:from>
    <xdr:ext cx="219075" cy="173356"/>
    <xdr:pic>
      <xdr:nvPicPr>
        <xdr:cNvPr id="19" name="19 Imagen" descr="UE_Países Bajos.gif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3420" y="60058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34</xdr:row>
      <xdr:rowOff>29210</xdr:rowOff>
    </xdr:from>
    <xdr:ext cx="219075" cy="173355"/>
    <xdr:pic>
      <xdr:nvPicPr>
        <xdr:cNvPr id="20" name="20 Imagen" descr="UE_Austria.gif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3420" y="6209030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35</xdr:row>
      <xdr:rowOff>181610</xdr:rowOff>
    </xdr:from>
    <xdr:ext cx="219075" cy="173354"/>
    <xdr:pic>
      <xdr:nvPicPr>
        <xdr:cNvPr id="21" name="22 Imagen" descr="UE_Portugal.gif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3420" y="654431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40</xdr:row>
      <xdr:rowOff>8890</xdr:rowOff>
    </xdr:from>
    <xdr:ext cx="219075" cy="173356"/>
    <xdr:pic>
      <xdr:nvPicPr>
        <xdr:cNvPr id="22" name="26 Imagen" descr="UE_Finlandia.gif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3420" y="728599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41</xdr:row>
      <xdr:rowOff>8890</xdr:rowOff>
    </xdr:from>
    <xdr:ext cx="219075" cy="173354"/>
    <xdr:pic>
      <xdr:nvPicPr>
        <xdr:cNvPr id="23" name="27 Imagen" descr="UE_Suecia.gif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3420" y="746887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42</xdr:row>
      <xdr:rowOff>19050</xdr:rowOff>
    </xdr:from>
    <xdr:ext cx="219075" cy="173356"/>
    <xdr:pic>
      <xdr:nvPicPr>
        <xdr:cNvPr id="24" name="28 Imagen" descr="UE_Reino Unido.gif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93420" y="766191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47625</xdr:colOff>
      <xdr:row>14</xdr:row>
      <xdr:rowOff>0</xdr:rowOff>
    </xdr:from>
    <xdr:ext cx="219075" cy="176005"/>
    <xdr:pic>
      <xdr:nvPicPr>
        <xdr:cNvPr id="25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2945" y="2522220"/>
          <a:ext cx="219075" cy="17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6626</xdr:colOff>
      <xdr:row>42</xdr:row>
      <xdr:rowOff>152400</xdr:rowOff>
    </xdr:from>
    <xdr:to>
      <xdr:col>14</xdr:col>
      <xdr:colOff>233680</xdr:colOff>
      <xdr:row>64</xdr:row>
      <xdr:rowOff>178905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1</xdr:col>
      <xdr:colOff>37465</xdr:colOff>
      <xdr:row>14</xdr:row>
      <xdr:rowOff>3893</xdr:rowOff>
    </xdr:from>
    <xdr:ext cx="219075" cy="176006"/>
    <xdr:pic>
      <xdr:nvPicPr>
        <xdr:cNvPr id="27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92785" y="2526113"/>
          <a:ext cx="219075" cy="176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0</xdr:colOff>
      <xdr:row>43</xdr:row>
      <xdr:rowOff>91440</xdr:rowOff>
    </xdr:from>
    <xdr:to>
      <xdr:col>2</xdr:col>
      <xdr:colOff>159026</xdr:colOff>
      <xdr:row>43</xdr:row>
      <xdr:rowOff>91440</xdr:rowOff>
    </xdr:to>
    <xdr:cxnSp macro="">
      <xdr:nvCxnSpPr>
        <xdr:cNvPr id="28" name="33 Conector recto"/>
        <xdr:cNvCxnSpPr/>
      </xdr:nvCxnSpPr>
      <xdr:spPr>
        <a:xfrm>
          <a:off x="1104900" y="7917180"/>
          <a:ext cx="159026" cy="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6615</xdr:colOff>
      <xdr:row>64</xdr:row>
      <xdr:rowOff>14</xdr:rowOff>
    </xdr:from>
    <xdr:to>
      <xdr:col>2</xdr:col>
      <xdr:colOff>165641</xdr:colOff>
      <xdr:row>64</xdr:row>
      <xdr:rowOff>14</xdr:rowOff>
    </xdr:to>
    <xdr:cxnSp macro="">
      <xdr:nvCxnSpPr>
        <xdr:cNvPr id="29" name="34 Conector recto"/>
        <xdr:cNvCxnSpPr/>
      </xdr:nvCxnSpPr>
      <xdr:spPr>
        <a:xfrm>
          <a:off x="1111515" y="11750054"/>
          <a:ext cx="159026" cy="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238513</xdr:colOff>
      <xdr:row>56</xdr:row>
      <xdr:rowOff>91876</xdr:rowOff>
    </xdr:from>
    <xdr:ext cx="144000" cy="113561"/>
    <xdr:pic>
      <xdr:nvPicPr>
        <xdr:cNvPr id="30" name="10 Imagen" descr="UE_España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2033" y="10363636"/>
          <a:ext cx="144000" cy="113561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</xdr:pic>
    <xdr:clientData/>
  </xdr:oneCellAnchor>
  <xdr:oneCellAnchor>
    <xdr:from>
      <xdr:col>3</xdr:col>
      <xdr:colOff>238513</xdr:colOff>
      <xdr:row>51</xdr:row>
      <xdr:rowOff>97200</xdr:rowOff>
    </xdr:from>
    <xdr:ext cx="144000" cy="113561"/>
    <xdr:pic>
      <xdr:nvPicPr>
        <xdr:cNvPr id="31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32033" y="9454560"/>
          <a:ext cx="144000" cy="113561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</xdr:pic>
    <xdr:clientData/>
  </xdr:oneCellAnchor>
  <xdr:twoCellAnchor editAs="oneCell">
    <xdr:from>
      <xdr:col>1</xdr:col>
      <xdr:colOff>40641</xdr:colOff>
      <xdr:row>16</xdr:row>
      <xdr:rowOff>20320</xdr:rowOff>
    </xdr:from>
    <xdr:to>
      <xdr:col>1</xdr:col>
      <xdr:colOff>260241</xdr:colOff>
      <xdr:row>17</xdr:row>
      <xdr:rowOff>13840</xdr:rowOff>
    </xdr:to>
    <xdr:pic>
      <xdr:nvPicPr>
        <xdr:cNvPr id="32" name="irc_mi" descr="http://www.amu.edu.az/uploads/Beynelxalq_elaqeler_shobesi/Bayraqlar/bu-lgflag.jpg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1" y="2908300"/>
          <a:ext cx="219600" cy="176400"/>
        </a:xfrm>
        <a:prstGeom prst="rect">
          <a:avLst/>
        </a:prstGeom>
        <a:noFill/>
        <a:ln>
          <a:solidFill>
            <a:schemeClr val="bg1">
              <a:lumMod val="9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17</xdr:row>
      <xdr:rowOff>30480</xdr:rowOff>
    </xdr:from>
    <xdr:to>
      <xdr:col>1</xdr:col>
      <xdr:colOff>260240</xdr:colOff>
      <xdr:row>18</xdr:row>
      <xdr:rowOff>24000</xdr:rowOff>
    </xdr:to>
    <xdr:pic>
      <xdr:nvPicPr>
        <xdr:cNvPr id="33" name="irc_mi" descr="http://www.asfinag.at/documents/10180/2275290/flagge-tschechische-republik.gif/42f0293a-e2a8-483a-a96a-7d7c55cbbdec?t=1375864180893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310134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20</xdr:row>
      <xdr:rowOff>10160</xdr:rowOff>
    </xdr:from>
    <xdr:to>
      <xdr:col>1</xdr:col>
      <xdr:colOff>260240</xdr:colOff>
      <xdr:row>21</xdr:row>
      <xdr:rowOff>3680</xdr:rowOff>
    </xdr:to>
    <xdr:pic>
      <xdr:nvPicPr>
        <xdr:cNvPr id="34" name="Imagen 33" descr="Flag of Estonia.svg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362966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25</xdr:row>
      <xdr:rowOff>20320</xdr:rowOff>
    </xdr:from>
    <xdr:to>
      <xdr:col>1</xdr:col>
      <xdr:colOff>260240</xdr:colOff>
      <xdr:row>26</xdr:row>
      <xdr:rowOff>13840</xdr:rowOff>
    </xdr:to>
    <xdr:pic>
      <xdr:nvPicPr>
        <xdr:cNvPr id="35" name="irc_mi" descr="http://www.aalborgflagfabrik.dk/upload_dir/shop/PAPIRKRO-papirflag-20x27-Kroatien.jpg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455422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27</xdr:row>
      <xdr:rowOff>30480</xdr:rowOff>
    </xdr:from>
    <xdr:to>
      <xdr:col>1</xdr:col>
      <xdr:colOff>260240</xdr:colOff>
      <xdr:row>28</xdr:row>
      <xdr:rowOff>24000</xdr:rowOff>
    </xdr:to>
    <xdr:pic>
      <xdr:nvPicPr>
        <xdr:cNvPr id="36" name="irc_mi" descr="http://www.banderas-mundo.es/data/flags/big/cy.png"/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493014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28</xdr:row>
      <xdr:rowOff>40640</xdr:rowOff>
    </xdr:from>
    <xdr:to>
      <xdr:col>1</xdr:col>
      <xdr:colOff>260240</xdr:colOff>
      <xdr:row>29</xdr:row>
      <xdr:rowOff>34160</xdr:rowOff>
    </xdr:to>
    <xdr:pic>
      <xdr:nvPicPr>
        <xdr:cNvPr id="37" name="irc_mi" descr="http://www.banderas-mundo.es/data/flags/ultra/lv.png"/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12318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29</xdr:row>
      <xdr:rowOff>40640</xdr:rowOff>
    </xdr:from>
    <xdr:to>
      <xdr:col>1</xdr:col>
      <xdr:colOff>260240</xdr:colOff>
      <xdr:row>30</xdr:row>
      <xdr:rowOff>34160</xdr:rowOff>
    </xdr:to>
    <xdr:pic>
      <xdr:nvPicPr>
        <xdr:cNvPr id="38" name="irc_mi" descr="https://upload.wikimedia.org/wikipedia/commons/thumb/a/ae/Flag_of_Lithuania_%281918-1940%29.svg/220px-Flag_of_Lithuania_%281918-1940%29.svg.png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30606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31</xdr:row>
      <xdr:rowOff>20320</xdr:rowOff>
    </xdr:from>
    <xdr:to>
      <xdr:col>1</xdr:col>
      <xdr:colOff>260240</xdr:colOff>
      <xdr:row>32</xdr:row>
      <xdr:rowOff>13840</xdr:rowOff>
    </xdr:to>
    <xdr:pic>
      <xdr:nvPicPr>
        <xdr:cNvPr id="39" name="irc_mi" descr="http://www.banderas-mundo.es/data/flags/ultra/hu.png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65150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32</xdr:row>
      <xdr:rowOff>20320</xdr:rowOff>
    </xdr:from>
    <xdr:to>
      <xdr:col>1</xdr:col>
      <xdr:colOff>260240</xdr:colOff>
      <xdr:row>32</xdr:row>
      <xdr:rowOff>182320</xdr:rowOff>
    </xdr:to>
    <xdr:pic>
      <xdr:nvPicPr>
        <xdr:cNvPr id="40" name="irc_mi" descr="http://www.33ff.com/flags/XL_flags/Malta_flag.gif"/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821680"/>
          <a:ext cx="219600" cy="1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35</xdr:row>
      <xdr:rowOff>40640</xdr:rowOff>
    </xdr:from>
    <xdr:to>
      <xdr:col>1</xdr:col>
      <xdr:colOff>260240</xdr:colOff>
      <xdr:row>36</xdr:row>
      <xdr:rowOff>19760</xdr:rowOff>
    </xdr:to>
    <xdr:pic>
      <xdr:nvPicPr>
        <xdr:cNvPr id="41" name="irc_mi" descr="https://upload.wikimedia.org/wikipedia/commons/thumb/1/12/Flag_of_Poland.svg/200px-Flag_of_Poland.svg.png"/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6390640"/>
          <a:ext cx="219600" cy="1620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37</xdr:row>
      <xdr:rowOff>0</xdr:rowOff>
    </xdr:from>
    <xdr:to>
      <xdr:col>1</xdr:col>
      <xdr:colOff>260240</xdr:colOff>
      <xdr:row>37</xdr:row>
      <xdr:rowOff>176400</xdr:rowOff>
    </xdr:to>
    <xdr:pic>
      <xdr:nvPicPr>
        <xdr:cNvPr id="42" name="irc_mi" descr="http://www.banderasdepaises.es/archivos/imagenes/banderas/rumania.gif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672846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38</xdr:row>
      <xdr:rowOff>20320</xdr:rowOff>
    </xdr:from>
    <xdr:to>
      <xdr:col>1</xdr:col>
      <xdr:colOff>260240</xdr:colOff>
      <xdr:row>39</xdr:row>
      <xdr:rowOff>13840</xdr:rowOff>
    </xdr:to>
    <xdr:pic>
      <xdr:nvPicPr>
        <xdr:cNvPr id="43" name="irc_mi" descr="https://upload.wikimedia.org/wikipedia/commons/thumb/d/d1/Civil_Ensign_of_Slovenia.svg/120px-Civil_Ensign_of_Slovenia.svg.png"/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693166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39</xdr:row>
      <xdr:rowOff>10160</xdr:rowOff>
    </xdr:from>
    <xdr:to>
      <xdr:col>1</xdr:col>
      <xdr:colOff>260240</xdr:colOff>
      <xdr:row>40</xdr:row>
      <xdr:rowOff>3680</xdr:rowOff>
    </xdr:to>
    <xdr:pic>
      <xdr:nvPicPr>
        <xdr:cNvPr id="44" name="irc_mi" descr="http://3.bp.blogspot.com/-EzjjjzltLG4/U5e9RlzDeyI/AAAAAAAAD1M/w8Z565wDf2I/s1600/bandera+eslovaquia.png"/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710438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81280</xdr:rowOff>
    </xdr:from>
    <xdr:to>
      <xdr:col>2</xdr:col>
      <xdr:colOff>0</xdr:colOff>
      <xdr:row>64</xdr:row>
      <xdr:rowOff>11520</xdr:rowOff>
    </xdr:to>
    <xdr:cxnSp macro="">
      <xdr:nvCxnSpPr>
        <xdr:cNvPr id="45" name="Conector recto 44"/>
        <xdr:cNvCxnSpPr/>
      </xdr:nvCxnSpPr>
      <xdr:spPr>
        <a:xfrm>
          <a:off x="1104900" y="7907020"/>
          <a:ext cx="0" cy="385454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71120</xdr:colOff>
      <xdr:row>0</xdr:row>
      <xdr:rowOff>0</xdr:rowOff>
    </xdr:from>
    <xdr:to>
      <xdr:col>15</xdr:col>
      <xdr:colOff>20400</xdr:colOff>
      <xdr:row>4</xdr:row>
      <xdr:rowOff>61520</xdr:rowOff>
    </xdr:to>
    <xdr:pic>
      <xdr:nvPicPr>
        <xdr:cNvPr id="46" name="Imagen 45"/>
        <xdr:cNvPicPr>
          <a:picLocks/>
        </xdr:cNvPicPr>
      </xdr:nvPicPr>
      <xdr:blipFill>
        <a:blip xmlns:r="http://schemas.openxmlformats.org/officeDocument/2006/relationships" r:embed="rId3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4560" y="0"/>
          <a:ext cx="2916000" cy="752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10160</xdr:rowOff>
    </xdr:from>
    <xdr:to>
      <xdr:col>14</xdr:col>
      <xdr:colOff>118737</xdr:colOff>
      <xdr:row>65</xdr:row>
      <xdr:rowOff>0</xdr:rowOff>
    </xdr:to>
    <xdr:sp macro="" textlink="">
      <xdr:nvSpPr>
        <xdr:cNvPr id="2" name="1 Rectángulo"/>
        <xdr:cNvSpPr/>
      </xdr:nvSpPr>
      <xdr:spPr>
        <a:xfrm>
          <a:off x="579120" y="1960880"/>
          <a:ext cx="6816717" cy="9972040"/>
        </a:xfrm>
        <a:prstGeom prst="rect">
          <a:avLst/>
        </a:prstGeom>
        <a:noFill/>
        <a:ln w="9525">
          <a:solidFill>
            <a:srgbClr val="948A5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65</xdr:row>
      <xdr:rowOff>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11932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oneCellAnchor>
    <xdr:from>
      <xdr:col>1</xdr:col>
      <xdr:colOff>38100</xdr:colOff>
      <xdr:row>15</xdr:row>
      <xdr:rowOff>9525</xdr:rowOff>
    </xdr:from>
    <xdr:ext cx="219075" cy="173355"/>
    <xdr:pic>
      <xdr:nvPicPr>
        <xdr:cNvPr id="10" name="2 Imagen" descr="UE_Bégica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3420" y="2714625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18</xdr:row>
      <xdr:rowOff>9525</xdr:rowOff>
    </xdr:from>
    <xdr:ext cx="219075" cy="176005"/>
    <xdr:pic>
      <xdr:nvPicPr>
        <xdr:cNvPr id="11" name="5 Imagen" descr="UE_Dinamarca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3420" y="3263265"/>
          <a:ext cx="219075" cy="17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19</xdr:row>
      <xdr:rowOff>9525</xdr:rowOff>
    </xdr:from>
    <xdr:ext cx="219075" cy="173355"/>
    <xdr:pic>
      <xdr:nvPicPr>
        <xdr:cNvPr id="12" name="6 Imagen" descr="UE_Alemania.g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3420" y="3446145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21</xdr:row>
      <xdr:rowOff>8890</xdr:rowOff>
    </xdr:from>
    <xdr:ext cx="219075" cy="173356"/>
    <xdr:pic>
      <xdr:nvPicPr>
        <xdr:cNvPr id="13" name="8 Imagen" descr="UE_Irlanda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3420" y="381127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22</xdr:row>
      <xdr:rowOff>19050</xdr:rowOff>
    </xdr:from>
    <xdr:ext cx="219075" cy="173354"/>
    <xdr:pic>
      <xdr:nvPicPr>
        <xdr:cNvPr id="14" name="9 Imagen" descr="UE_Grecia.gi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3420" y="400431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23</xdr:row>
      <xdr:rowOff>8890</xdr:rowOff>
    </xdr:from>
    <xdr:ext cx="219075" cy="173356"/>
    <xdr:pic>
      <xdr:nvPicPr>
        <xdr:cNvPr id="15" name="10 Imagen" descr="UE_España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3420" y="41770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24</xdr:row>
      <xdr:rowOff>19050</xdr:rowOff>
    </xdr:from>
    <xdr:ext cx="219075" cy="173354"/>
    <xdr:pic>
      <xdr:nvPicPr>
        <xdr:cNvPr id="16" name="11 Imagen" descr="UE_Francia.gi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3420" y="437007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26</xdr:row>
      <xdr:rowOff>19050</xdr:rowOff>
    </xdr:from>
    <xdr:ext cx="219075" cy="173356"/>
    <xdr:pic>
      <xdr:nvPicPr>
        <xdr:cNvPr id="17" name="12 Imagen" descr="UE_Italia.gif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3420" y="47358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30</xdr:row>
      <xdr:rowOff>39370</xdr:rowOff>
    </xdr:from>
    <xdr:ext cx="219075" cy="173355"/>
    <xdr:pic>
      <xdr:nvPicPr>
        <xdr:cNvPr id="18" name="16 Imagen" descr="UE_Luxemburgo.gif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3420" y="5487670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33</xdr:row>
      <xdr:rowOff>8890</xdr:rowOff>
    </xdr:from>
    <xdr:ext cx="219075" cy="173356"/>
    <xdr:pic>
      <xdr:nvPicPr>
        <xdr:cNvPr id="19" name="19 Imagen" descr="UE_Países Bajos.gif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3420" y="60058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34</xdr:row>
      <xdr:rowOff>29210</xdr:rowOff>
    </xdr:from>
    <xdr:ext cx="219075" cy="173355"/>
    <xdr:pic>
      <xdr:nvPicPr>
        <xdr:cNvPr id="20" name="20 Imagen" descr="UE_Austria.gif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3420" y="6209030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35</xdr:row>
      <xdr:rowOff>181610</xdr:rowOff>
    </xdr:from>
    <xdr:ext cx="219075" cy="173354"/>
    <xdr:pic>
      <xdr:nvPicPr>
        <xdr:cNvPr id="21" name="22 Imagen" descr="UE_Portugal.gif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3420" y="654431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40</xdr:row>
      <xdr:rowOff>8890</xdr:rowOff>
    </xdr:from>
    <xdr:ext cx="219075" cy="173356"/>
    <xdr:pic>
      <xdr:nvPicPr>
        <xdr:cNvPr id="22" name="26 Imagen" descr="UE_Finlandia.gif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3420" y="728599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41</xdr:row>
      <xdr:rowOff>8890</xdr:rowOff>
    </xdr:from>
    <xdr:ext cx="219075" cy="173354"/>
    <xdr:pic>
      <xdr:nvPicPr>
        <xdr:cNvPr id="23" name="27 Imagen" descr="UE_Suecia.gif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3420" y="746887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42</xdr:row>
      <xdr:rowOff>19050</xdr:rowOff>
    </xdr:from>
    <xdr:ext cx="219075" cy="173356"/>
    <xdr:pic>
      <xdr:nvPicPr>
        <xdr:cNvPr id="24" name="28 Imagen" descr="UE_Reino Unido.gif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93420" y="766191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47625</xdr:colOff>
      <xdr:row>14</xdr:row>
      <xdr:rowOff>0</xdr:rowOff>
    </xdr:from>
    <xdr:ext cx="219075" cy="176005"/>
    <xdr:pic>
      <xdr:nvPicPr>
        <xdr:cNvPr id="25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2945" y="2522220"/>
          <a:ext cx="219075" cy="17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6626</xdr:colOff>
      <xdr:row>42</xdr:row>
      <xdr:rowOff>152400</xdr:rowOff>
    </xdr:from>
    <xdr:to>
      <xdr:col>14</xdr:col>
      <xdr:colOff>233680</xdr:colOff>
      <xdr:row>64</xdr:row>
      <xdr:rowOff>178905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1</xdr:col>
      <xdr:colOff>37465</xdr:colOff>
      <xdr:row>14</xdr:row>
      <xdr:rowOff>3893</xdr:rowOff>
    </xdr:from>
    <xdr:ext cx="219075" cy="176006"/>
    <xdr:pic>
      <xdr:nvPicPr>
        <xdr:cNvPr id="27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92785" y="2526113"/>
          <a:ext cx="219075" cy="176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0</xdr:colOff>
      <xdr:row>43</xdr:row>
      <xdr:rowOff>91440</xdr:rowOff>
    </xdr:from>
    <xdr:to>
      <xdr:col>2</xdr:col>
      <xdr:colOff>159026</xdr:colOff>
      <xdr:row>43</xdr:row>
      <xdr:rowOff>91440</xdr:rowOff>
    </xdr:to>
    <xdr:cxnSp macro="">
      <xdr:nvCxnSpPr>
        <xdr:cNvPr id="28" name="33 Conector recto"/>
        <xdr:cNvCxnSpPr/>
      </xdr:nvCxnSpPr>
      <xdr:spPr>
        <a:xfrm>
          <a:off x="1104900" y="7917180"/>
          <a:ext cx="159026" cy="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6615</xdr:colOff>
      <xdr:row>64</xdr:row>
      <xdr:rowOff>14</xdr:rowOff>
    </xdr:from>
    <xdr:to>
      <xdr:col>2</xdr:col>
      <xdr:colOff>165641</xdr:colOff>
      <xdr:row>64</xdr:row>
      <xdr:rowOff>14</xdr:rowOff>
    </xdr:to>
    <xdr:cxnSp macro="">
      <xdr:nvCxnSpPr>
        <xdr:cNvPr id="29" name="34 Conector recto"/>
        <xdr:cNvCxnSpPr/>
      </xdr:nvCxnSpPr>
      <xdr:spPr>
        <a:xfrm>
          <a:off x="1111515" y="11750054"/>
          <a:ext cx="159026" cy="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238513</xdr:colOff>
      <xdr:row>53</xdr:row>
      <xdr:rowOff>122356</xdr:rowOff>
    </xdr:from>
    <xdr:ext cx="144000" cy="113561"/>
    <xdr:pic>
      <xdr:nvPicPr>
        <xdr:cNvPr id="30" name="10 Imagen" descr="UE_España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2033" y="9845476"/>
          <a:ext cx="144000" cy="113561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</xdr:pic>
    <xdr:clientData/>
  </xdr:oneCellAnchor>
  <xdr:oneCellAnchor>
    <xdr:from>
      <xdr:col>3</xdr:col>
      <xdr:colOff>238513</xdr:colOff>
      <xdr:row>50</xdr:row>
      <xdr:rowOff>15920</xdr:rowOff>
    </xdr:from>
    <xdr:ext cx="144000" cy="113561"/>
    <xdr:pic>
      <xdr:nvPicPr>
        <xdr:cNvPr id="31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32033" y="9190400"/>
          <a:ext cx="144000" cy="113561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</xdr:pic>
    <xdr:clientData/>
  </xdr:oneCellAnchor>
  <xdr:twoCellAnchor editAs="oneCell">
    <xdr:from>
      <xdr:col>1</xdr:col>
      <xdr:colOff>40641</xdr:colOff>
      <xdr:row>16</xdr:row>
      <xdr:rowOff>20320</xdr:rowOff>
    </xdr:from>
    <xdr:to>
      <xdr:col>1</xdr:col>
      <xdr:colOff>260241</xdr:colOff>
      <xdr:row>17</xdr:row>
      <xdr:rowOff>13840</xdr:rowOff>
    </xdr:to>
    <xdr:pic>
      <xdr:nvPicPr>
        <xdr:cNvPr id="32" name="irc_mi" descr="http://www.amu.edu.az/uploads/Beynelxalq_elaqeler_shobesi/Bayraqlar/bu-lgflag.jpg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1" y="2908300"/>
          <a:ext cx="219600" cy="176400"/>
        </a:xfrm>
        <a:prstGeom prst="rect">
          <a:avLst/>
        </a:prstGeom>
        <a:noFill/>
        <a:ln>
          <a:solidFill>
            <a:schemeClr val="bg1">
              <a:lumMod val="9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17</xdr:row>
      <xdr:rowOff>30480</xdr:rowOff>
    </xdr:from>
    <xdr:to>
      <xdr:col>1</xdr:col>
      <xdr:colOff>260240</xdr:colOff>
      <xdr:row>18</xdr:row>
      <xdr:rowOff>24000</xdr:rowOff>
    </xdr:to>
    <xdr:pic>
      <xdr:nvPicPr>
        <xdr:cNvPr id="33" name="irc_mi" descr="http://www.asfinag.at/documents/10180/2275290/flagge-tschechische-republik.gif/42f0293a-e2a8-483a-a96a-7d7c55cbbdec?t=1375864180893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310134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20</xdr:row>
      <xdr:rowOff>10160</xdr:rowOff>
    </xdr:from>
    <xdr:to>
      <xdr:col>1</xdr:col>
      <xdr:colOff>260240</xdr:colOff>
      <xdr:row>21</xdr:row>
      <xdr:rowOff>3680</xdr:rowOff>
    </xdr:to>
    <xdr:pic>
      <xdr:nvPicPr>
        <xdr:cNvPr id="34" name="Imagen 33" descr="Flag of Estonia.svg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362966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25</xdr:row>
      <xdr:rowOff>20320</xdr:rowOff>
    </xdr:from>
    <xdr:to>
      <xdr:col>1</xdr:col>
      <xdr:colOff>260240</xdr:colOff>
      <xdr:row>26</xdr:row>
      <xdr:rowOff>13840</xdr:rowOff>
    </xdr:to>
    <xdr:pic>
      <xdr:nvPicPr>
        <xdr:cNvPr id="35" name="irc_mi" descr="http://www.aalborgflagfabrik.dk/upload_dir/shop/PAPIRKRO-papirflag-20x27-Kroatien.jpg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455422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27</xdr:row>
      <xdr:rowOff>30480</xdr:rowOff>
    </xdr:from>
    <xdr:to>
      <xdr:col>1</xdr:col>
      <xdr:colOff>260240</xdr:colOff>
      <xdr:row>28</xdr:row>
      <xdr:rowOff>24000</xdr:rowOff>
    </xdr:to>
    <xdr:pic>
      <xdr:nvPicPr>
        <xdr:cNvPr id="36" name="irc_mi" descr="http://www.banderas-mundo.es/data/flags/big/cy.png"/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493014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28</xdr:row>
      <xdr:rowOff>40640</xdr:rowOff>
    </xdr:from>
    <xdr:to>
      <xdr:col>1</xdr:col>
      <xdr:colOff>260240</xdr:colOff>
      <xdr:row>29</xdr:row>
      <xdr:rowOff>34160</xdr:rowOff>
    </xdr:to>
    <xdr:pic>
      <xdr:nvPicPr>
        <xdr:cNvPr id="37" name="irc_mi" descr="http://www.banderas-mundo.es/data/flags/ultra/lv.png"/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12318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29</xdr:row>
      <xdr:rowOff>40640</xdr:rowOff>
    </xdr:from>
    <xdr:to>
      <xdr:col>1</xdr:col>
      <xdr:colOff>260240</xdr:colOff>
      <xdr:row>30</xdr:row>
      <xdr:rowOff>34160</xdr:rowOff>
    </xdr:to>
    <xdr:pic>
      <xdr:nvPicPr>
        <xdr:cNvPr id="38" name="irc_mi" descr="https://upload.wikimedia.org/wikipedia/commons/thumb/a/ae/Flag_of_Lithuania_%281918-1940%29.svg/220px-Flag_of_Lithuania_%281918-1940%29.svg.png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30606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31</xdr:row>
      <xdr:rowOff>20320</xdr:rowOff>
    </xdr:from>
    <xdr:to>
      <xdr:col>1</xdr:col>
      <xdr:colOff>260240</xdr:colOff>
      <xdr:row>32</xdr:row>
      <xdr:rowOff>13840</xdr:rowOff>
    </xdr:to>
    <xdr:pic>
      <xdr:nvPicPr>
        <xdr:cNvPr id="39" name="irc_mi" descr="http://www.banderas-mundo.es/data/flags/ultra/hu.png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65150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32</xdr:row>
      <xdr:rowOff>20320</xdr:rowOff>
    </xdr:from>
    <xdr:to>
      <xdr:col>1</xdr:col>
      <xdr:colOff>260240</xdr:colOff>
      <xdr:row>32</xdr:row>
      <xdr:rowOff>182320</xdr:rowOff>
    </xdr:to>
    <xdr:pic>
      <xdr:nvPicPr>
        <xdr:cNvPr id="40" name="irc_mi" descr="http://www.33ff.com/flags/XL_flags/Malta_flag.gif"/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821680"/>
          <a:ext cx="219600" cy="1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35</xdr:row>
      <xdr:rowOff>40640</xdr:rowOff>
    </xdr:from>
    <xdr:to>
      <xdr:col>1</xdr:col>
      <xdr:colOff>260240</xdr:colOff>
      <xdr:row>36</xdr:row>
      <xdr:rowOff>19760</xdr:rowOff>
    </xdr:to>
    <xdr:pic>
      <xdr:nvPicPr>
        <xdr:cNvPr id="41" name="irc_mi" descr="https://upload.wikimedia.org/wikipedia/commons/thumb/1/12/Flag_of_Poland.svg/200px-Flag_of_Poland.svg.png"/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6390640"/>
          <a:ext cx="219600" cy="1620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37</xdr:row>
      <xdr:rowOff>0</xdr:rowOff>
    </xdr:from>
    <xdr:to>
      <xdr:col>1</xdr:col>
      <xdr:colOff>260240</xdr:colOff>
      <xdr:row>37</xdr:row>
      <xdr:rowOff>176400</xdr:rowOff>
    </xdr:to>
    <xdr:pic>
      <xdr:nvPicPr>
        <xdr:cNvPr id="42" name="irc_mi" descr="http://www.banderasdepaises.es/archivos/imagenes/banderas/rumania.gif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672846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38</xdr:row>
      <xdr:rowOff>20320</xdr:rowOff>
    </xdr:from>
    <xdr:to>
      <xdr:col>1</xdr:col>
      <xdr:colOff>260240</xdr:colOff>
      <xdr:row>39</xdr:row>
      <xdr:rowOff>13840</xdr:rowOff>
    </xdr:to>
    <xdr:pic>
      <xdr:nvPicPr>
        <xdr:cNvPr id="43" name="irc_mi" descr="https://upload.wikimedia.org/wikipedia/commons/thumb/d/d1/Civil_Ensign_of_Slovenia.svg/120px-Civil_Ensign_of_Slovenia.svg.png"/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693166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39</xdr:row>
      <xdr:rowOff>10160</xdr:rowOff>
    </xdr:from>
    <xdr:to>
      <xdr:col>1</xdr:col>
      <xdr:colOff>260240</xdr:colOff>
      <xdr:row>40</xdr:row>
      <xdr:rowOff>3680</xdr:rowOff>
    </xdr:to>
    <xdr:pic>
      <xdr:nvPicPr>
        <xdr:cNvPr id="44" name="irc_mi" descr="http://3.bp.blogspot.com/-EzjjjzltLG4/U5e9RlzDeyI/AAAAAAAAD1M/w8Z565wDf2I/s1600/bandera+eslovaquia.png"/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710438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81280</xdr:rowOff>
    </xdr:from>
    <xdr:to>
      <xdr:col>2</xdr:col>
      <xdr:colOff>0</xdr:colOff>
      <xdr:row>64</xdr:row>
      <xdr:rowOff>11520</xdr:rowOff>
    </xdr:to>
    <xdr:cxnSp macro="">
      <xdr:nvCxnSpPr>
        <xdr:cNvPr id="45" name="Conector recto 44"/>
        <xdr:cNvCxnSpPr/>
      </xdr:nvCxnSpPr>
      <xdr:spPr>
        <a:xfrm>
          <a:off x="1104900" y="7907020"/>
          <a:ext cx="0" cy="385454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81280</xdr:colOff>
      <xdr:row>0</xdr:row>
      <xdr:rowOff>0</xdr:rowOff>
    </xdr:from>
    <xdr:to>
      <xdr:col>15</xdr:col>
      <xdr:colOff>30560</xdr:colOff>
      <xdr:row>4</xdr:row>
      <xdr:rowOff>61520</xdr:rowOff>
    </xdr:to>
    <xdr:pic>
      <xdr:nvPicPr>
        <xdr:cNvPr id="46" name="Imagen 45"/>
        <xdr:cNvPicPr>
          <a:picLocks/>
        </xdr:cNvPicPr>
      </xdr:nvPicPr>
      <xdr:blipFill>
        <a:blip xmlns:r="http://schemas.openxmlformats.org/officeDocument/2006/relationships" r:embed="rId3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720" y="0"/>
          <a:ext cx="2916000" cy="752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10160</xdr:rowOff>
    </xdr:from>
    <xdr:to>
      <xdr:col>14</xdr:col>
      <xdr:colOff>118737</xdr:colOff>
      <xdr:row>65</xdr:row>
      <xdr:rowOff>0</xdr:rowOff>
    </xdr:to>
    <xdr:sp macro="" textlink="">
      <xdr:nvSpPr>
        <xdr:cNvPr id="2" name="1 Rectángulo"/>
        <xdr:cNvSpPr/>
      </xdr:nvSpPr>
      <xdr:spPr>
        <a:xfrm>
          <a:off x="579120" y="1960880"/>
          <a:ext cx="6816717" cy="9972040"/>
        </a:xfrm>
        <a:prstGeom prst="rect">
          <a:avLst/>
        </a:prstGeom>
        <a:noFill/>
        <a:ln w="9525">
          <a:solidFill>
            <a:srgbClr val="948A5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65</xdr:row>
      <xdr:rowOff>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11932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oneCellAnchor>
    <xdr:from>
      <xdr:col>1</xdr:col>
      <xdr:colOff>38100</xdr:colOff>
      <xdr:row>15</xdr:row>
      <xdr:rowOff>9525</xdr:rowOff>
    </xdr:from>
    <xdr:ext cx="219075" cy="173355"/>
    <xdr:pic>
      <xdr:nvPicPr>
        <xdr:cNvPr id="10" name="2 Imagen" descr="UE_Bégica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3420" y="2714625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18</xdr:row>
      <xdr:rowOff>9525</xdr:rowOff>
    </xdr:from>
    <xdr:ext cx="219075" cy="176005"/>
    <xdr:pic>
      <xdr:nvPicPr>
        <xdr:cNvPr id="11" name="5 Imagen" descr="UE_Dinamarca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3420" y="3263265"/>
          <a:ext cx="219075" cy="17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19</xdr:row>
      <xdr:rowOff>9525</xdr:rowOff>
    </xdr:from>
    <xdr:ext cx="219075" cy="173355"/>
    <xdr:pic>
      <xdr:nvPicPr>
        <xdr:cNvPr id="12" name="6 Imagen" descr="UE_Alemania.g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3420" y="3446145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21</xdr:row>
      <xdr:rowOff>8890</xdr:rowOff>
    </xdr:from>
    <xdr:ext cx="219075" cy="173356"/>
    <xdr:pic>
      <xdr:nvPicPr>
        <xdr:cNvPr id="13" name="8 Imagen" descr="UE_Irlanda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3420" y="381127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22</xdr:row>
      <xdr:rowOff>19050</xdr:rowOff>
    </xdr:from>
    <xdr:ext cx="219075" cy="173354"/>
    <xdr:pic>
      <xdr:nvPicPr>
        <xdr:cNvPr id="14" name="9 Imagen" descr="UE_Grecia.gi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3420" y="400431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23</xdr:row>
      <xdr:rowOff>8890</xdr:rowOff>
    </xdr:from>
    <xdr:ext cx="219075" cy="173356"/>
    <xdr:pic>
      <xdr:nvPicPr>
        <xdr:cNvPr id="15" name="10 Imagen" descr="UE_España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3420" y="41770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24</xdr:row>
      <xdr:rowOff>19050</xdr:rowOff>
    </xdr:from>
    <xdr:ext cx="219075" cy="173354"/>
    <xdr:pic>
      <xdr:nvPicPr>
        <xdr:cNvPr id="16" name="11 Imagen" descr="UE_Francia.gi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3420" y="437007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26</xdr:row>
      <xdr:rowOff>19050</xdr:rowOff>
    </xdr:from>
    <xdr:ext cx="219075" cy="173356"/>
    <xdr:pic>
      <xdr:nvPicPr>
        <xdr:cNvPr id="17" name="12 Imagen" descr="UE_Italia.gif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3420" y="47358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30</xdr:row>
      <xdr:rowOff>39370</xdr:rowOff>
    </xdr:from>
    <xdr:ext cx="219075" cy="173355"/>
    <xdr:pic>
      <xdr:nvPicPr>
        <xdr:cNvPr id="18" name="16 Imagen" descr="UE_Luxemburgo.gif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3420" y="5487670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33</xdr:row>
      <xdr:rowOff>8890</xdr:rowOff>
    </xdr:from>
    <xdr:ext cx="219075" cy="173356"/>
    <xdr:pic>
      <xdr:nvPicPr>
        <xdr:cNvPr id="19" name="19 Imagen" descr="UE_Países Bajos.gif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3420" y="60058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34</xdr:row>
      <xdr:rowOff>29210</xdr:rowOff>
    </xdr:from>
    <xdr:ext cx="219075" cy="173355"/>
    <xdr:pic>
      <xdr:nvPicPr>
        <xdr:cNvPr id="20" name="20 Imagen" descr="UE_Austria.gif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3420" y="6209030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35</xdr:row>
      <xdr:rowOff>181610</xdr:rowOff>
    </xdr:from>
    <xdr:ext cx="219075" cy="173354"/>
    <xdr:pic>
      <xdr:nvPicPr>
        <xdr:cNvPr id="21" name="22 Imagen" descr="UE_Portugal.gif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3420" y="654431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40</xdr:row>
      <xdr:rowOff>8890</xdr:rowOff>
    </xdr:from>
    <xdr:ext cx="219075" cy="173356"/>
    <xdr:pic>
      <xdr:nvPicPr>
        <xdr:cNvPr id="22" name="26 Imagen" descr="UE_Finlandia.gif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3420" y="728599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41</xdr:row>
      <xdr:rowOff>8890</xdr:rowOff>
    </xdr:from>
    <xdr:ext cx="219075" cy="173354"/>
    <xdr:pic>
      <xdr:nvPicPr>
        <xdr:cNvPr id="23" name="27 Imagen" descr="UE_Suecia.gif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3420" y="746887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42</xdr:row>
      <xdr:rowOff>19050</xdr:rowOff>
    </xdr:from>
    <xdr:ext cx="219075" cy="173356"/>
    <xdr:pic>
      <xdr:nvPicPr>
        <xdr:cNvPr id="24" name="28 Imagen" descr="UE_Reino Unido.gif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93420" y="766191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47625</xdr:colOff>
      <xdr:row>14</xdr:row>
      <xdr:rowOff>0</xdr:rowOff>
    </xdr:from>
    <xdr:ext cx="219075" cy="176005"/>
    <xdr:pic>
      <xdr:nvPicPr>
        <xdr:cNvPr id="25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2945" y="2522220"/>
          <a:ext cx="219075" cy="17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6626</xdr:colOff>
      <xdr:row>42</xdr:row>
      <xdr:rowOff>152400</xdr:rowOff>
    </xdr:from>
    <xdr:to>
      <xdr:col>14</xdr:col>
      <xdr:colOff>233680</xdr:colOff>
      <xdr:row>64</xdr:row>
      <xdr:rowOff>178905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1</xdr:col>
      <xdr:colOff>37465</xdr:colOff>
      <xdr:row>14</xdr:row>
      <xdr:rowOff>3893</xdr:rowOff>
    </xdr:from>
    <xdr:ext cx="219075" cy="176006"/>
    <xdr:pic>
      <xdr:nvPicPr>
        <xdr:cNvPr id="27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92785" y="2526113"/>
          <a:ext cx="219075" cy="176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0</xdr:colOff>
      <xdr:row>43</xdr:row>
      <xdr:rowOff>91440</xdr:rowOff>
    </xdr:from>
    <xdr:to>
      <xdr:col>2</xdr:col>
      <xdr:colOff>159026</xdr:colOff>
      <xdr:row>43</xdr:row>
      <xdr:rowOff>91440</xdr:rowOff>
    </xdr:to>
    <xdr:cxnSp macro="">
      <xdr:nvCxnSpPr>
        <xdr:cNvPr id="28" name="33 Conector recto"/>
        <xdr:cNvCxnSpPr/>
      </xdr:nvCxnSpPr>
      <xdr:spPr>
        <a:xfrm>
          <a:off x="1104900" y="7917180"/>
          <a:ext cx="159026" cy="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6615</xdr:colOff>
      <xdr:row>64</xdr:row>
      <xdr:rowOff>14</xdr:rowOff>
    </xdr:from>
    <xdr:to>
      <xdr:col>2</xdr:col>
      <xdr:colOff>165641</xdr:colOff>
      <xdr:row>64</xdr:row>
      <xdr:rowOff>14</xdr:rowOff>
    </xdr:to>
    <xdr:cxnSp macro="">
      <xdr:nvCxnSpPr>
        <xdr:cNvPr id="29" name="34 Conector recto"/>
        <xdr:cNvCxnSpPr/>
      </xdr:nvCxnSpPr>
      <xdr:spPr>
        <a:xfrm>
          <a:off x="1111515" y="11750054"/>
          <a:ext cx="159026" cy="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238513</xdr:colOff>
      <xdr:row>55</xdr:row>
      <xdr:rowOff>436</xdr:rowOff>
    </xdr:from>
    <xdr:ext cx="144000" cy="113561"/>
    <xdr:pic>
      <xdr:nvPicPr>
        <xdr:cNvPr id="30" name="10 Imagen" descr="UE_España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2033" y="10089316"/>
          <a:ext cx="144000" cy="113561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</xdr:pic>
    <xdr:clientData/>
  </xdr:oneCellAnchor>
  <xdr:oneCellAnchor>
    <xdr:from>
      <xdr:col>3</xdr:col>
      <xdr:colOff>238513</xdr:colOff>
      <xdr:row>52</xdr:row>
      <xdr:rowOff>36240</xdr:rowOff>
    </xdr:from>
    <xdr:ext cx="144000" cy="113561"/>
    <xdr:pic>
      <xdr:nvPicPr>
        <xdr:cNvPr id="31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32033" y="9576480"/>
          <a:ext cx="144000" cy="113561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</xdr:pic>
    <xdr:clientData/>
  </xdr:oneCellAnchor>
  <xdr:twoCellAnchor editAs="oneCell">
    <xdr:from>
      <xdr:col>1</xdr:col>
      <xdr:colOff>40641</xdr:colOff>
      <xdr:row>16</xdr:row>
      <xdr:rowOff>20320</xdr:rowOff>
    </xdr:from>
    <xdr:to>
      <xdr:col>1</xdr:col>
      <xdr:colOff>260241</xdr:colOff>
      <xdr:row>17</xdr:row>
      <xdr:rowOff>13840</xdr:rowOff>
    </xdr:to>
    <xdr:pic>
      <xdr:nvPicPr>
        <xdr:cNvPr id="32" name="irc_mi" descr="http://www.amu.edu.az/uploads/Beynelxalq_elaqeler_shobesi/Bayraqlar/bu-lgflag.jpg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1" y="2908300"/>
          <a:ext cx="219600" cy="176400"/>
        </a:xfrm>
        <a:prstGeom prst="rect">
          <a:avLst/>
        </a:prstGeom>
        <a:noFill/>
        <a:ln>
          <a:solidFill>
            <a:schemeClr val="bg1">
              <a:lumMod val="9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17</xdr:row>
      <xdr:rowOff>30480</xdr:rowOff>
    </xdr:from>
    <xdr:to>
      <xdr:col>1</xdr:col>
      <xdr:colOff>260240</xdr:colOff>
      <xdr:row>18</xdr:row>
      <xdr:rowOff>24000</xdr:rowOff>
    </xdr:to>
    <xdr:pic>
      <xdr:nvPicPr>
        <xdr:cNvPr id="33" name="irc_mi" descr="http://www.asfinag.at/documents/10180/2275290/flagge-tschechische-republik.gif/42f0293a-e2a8-483a-a96a-7d7c55cbbdec?t=1375864180893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310134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20</xdr:row>
      <xdr:rowOff>10160</xdr:rowOff>
    </xdr:from>
    <xdr:to>
      <xdr:col>1</xdr:col>
      <xdr:colOff>260240</xdr:colOff>
      <xdr:row>21</xdr:row>
      <xdr:rowOff>3680</xdr:rowOff>
    </xdr:to>
    <xdr:pic>
      <xdr:nvPicPr>
        <xdr:cNvPr id="34" name="Imagen 33" descr="Flag of Estonia.svg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362966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25</xdr:row>
      <xdr:rowOff>20320</xdr:rowOff>
    </xdr:from>
    <xdr:to>
      <xdr:col>1</xdr:col>
      <xdr:colOff>260240</xdr:colOff>
      <xdr:row>26</xdr:row>
      <xdr:rowOff>13840</xdr:rowOff>
    </xdr:to>
    <xdr:pic>
      <xdr:nvPicPr>
        <xdr:cNvPr id="35" name="irc_mi" descr="http://www.aalborgflagfabrik.dk/upload_dir/shop/PAPIRKRO-papirflag-20x27-Kroatien.jpg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455422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27</xdr:row>
      <xdr:rowOff>30480</xdr:rowOff>
    </xdr:from>
    <xdr:to>
      <xdr:col>1</xdr:col>
      <xdr:colOff>260240</xdr:colOff>
      <xdr:row>28</xdr:row>
      <xdr:rowOff>24000</xdr:rowOff>
    </xdr:to>
    <xdr:pic>
      <xdr:nvPicPr>
        <xdr:cNvPr id="36" name="irc_mi" descr="http://www.banderas-mundo.es/data/flags/big/cy.png"/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493014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28</xdr:row>
      <xdr:rowOff>40640</xdr:rowOff>
    </xdr:from>
    <xdr:to>
      <xdr:col>1</xdr:col>
      <xdr:colOff>260240</xdr:colOff>
      <xdr:row>29</xdr:row>
      <xdr:rowOff>34160</xdr:rowOff>
    </xdr:to>
    <xdr:pic>
      <xdr:nvPicPr>
        <xdr:cNvPr id="37" name="irc_mi" descr="http://www.banderas-mundo.es/data/flags/ultra/lv.png"/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12318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29</xdr:row>
      <xdr:rowOff>40640</xdr:rowOff>
    </xdr:from>
    <xdr:to>
      <xdr:col>1</xdr:col>
      <xdr:colOff>260240</xdr:colOff>
      <xdr:row>30</xdr:row>
      <xdr:rowOff>34160</xdr:rowOff>
    </xdr:to>
    <xdr:pic>
      <xdr:nvPicPr>
        <xdr:cNvPr id="38" name="irc_mi" descr="https://upload.wikimedia.org/wikipedia/commons/thumb/a/ae/Flag_of_Lithuania_%281918-1940%29.svg/220px-Flag_of_Lithuania_%281918-1940%29.svg.png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30606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31</xdr:row>
      <xdr:rowOff>20320</xdr:rowOff>
    </xdr:from>
    <xdr:to>
      <xdr:col>1</xdr:col>
      <xdr:colOff>260240</xdr:colOff>
      <xdr:row>32</xdr:row>
      <xdr:rowOff>13840</xdr:rowOff>
    </xdr:to>
    <xdr:pic>
      <xdr:nvPicPr>
        <xdr:cNvPr id="39" name="irc_mi" descr="http://www.banderas-mundo.es/data/flags/ultra/hu.png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565150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32</xdr:row>
      <xdr:rowOff>20320</xdr:rowOff>
    </xdr:from>
    <xdr:to>
      <xdr:col>1</xdr:col>
      <xdr:colOff>260240</xdr:colOff>
      <xdr:row>32</xdr:row>
      <xdr:rowOff>182320</xdr:rowOff>
    </xdr:to>
    <xdr:pic>
      <xdr:nvPicPr>
        <xdr:cNvPr id="40" name="irc_mi" descr="http://www.33ff.com/flags/XL_flags/Malta_flag.gif"/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821680"/>
          <a:ext cx="219600" cy="1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35</xdr:row>
      <xdr:rowOff>40640</xdr:rowOff>
    </xdr:from>
    <xdr:to>
      <xdr:col>1</xdr:col>
      <xdr:colOff>260240</xdr:colOff>
      <xdr:row>36</xdr:row>
      <xdr:rowOff>19760</xdr:rowOff>
    </xdr:to>
    <xdr:pic>
      <xdr:nvPicPr>
        <xdr:cNvPr id="41" name="irc_mi" descr="https://upload.wikimedia.org/wikipedia/commons/thumb/1/12/Flag_of_Poland.svg/200px-Flag_of_Poland.svg.png"/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6390640"/>
          <a:ext cx="219600" cy="1620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37</xdr:row>
      <xdr:rowOff>0</xdr:rowOff>
    </xdr:from>
    <xdr:to>
      <xdr:col>1</xdr:col>
      <xdr:colOff>260240</xdr:colOff>
      <xdr:row>37</xdr:row>
      <xdr:rowOff>176400</xdr:rowOff>
    </xdr:to>
    <xdr:pic>
      <xdr:nvPicPr>
        <xdr:cNvPr id="42" name="irc_mi" descr="http://www.banderasdepaises.es/archivos/imagenes/banderas/rumania.gif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672846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38</xdr:row>
      <xdr:rowOff>20320</xdr:rowOff>
    </xdr:from>
    <xdr:to>
      <xdr:col>1</xdr:col>
      <xdr:colOff>260240</xdr:colOff>
      <xdr:row>39</xdr:row>
      <xdr:rowOff>13840</xdr:rowOff>
    </xdr:to>
    <xdr:pic>
      <xdr:nvPicPr>
        <xdr:cNvPr id="43" name="irc_mi" descr="https://upload.wikimedia.org/wikipedia/commons/thumb/d/d1/Civil_Ensign_of_Slovenia.svg/120px-Civil_Ensign_of_Slovenia.svg.png"/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693166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39</xdr:row>
      <xdr:rowOff>10160</xdr:rowOff>
    </xdr:from>
    <xdr:to>
      <xdr:col>1</xdr:col>
      <xdr:colOff>260240</xdr:colOff>
      <xdr:row>40</xdr:row>
      <xdr:rowOff>3680</xdr:rowOff>
    </xdr:to>
    <xdr:pic>
      <xdr:nvPicPr>
        <xdr:cNvPr id="44" name="irc_mi" descr="http://3.bp.blogspot.com/-EzjjjzltLG4/U5e9RlzDeyI/AAAAAAAAD1M/w8Z565wDf2I/s1600/bandera+eslovaquia.png"/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" y="710438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81280</xdr:rowOff>
    </xdr:from>
    <xdr:to>
      <xdr:col>2</xdr:col>
      <xdr:colOff>0</xdr:colOff>
      <xdr:row>64</xdr:row>
      <xdr:rowOff>11520</xdr:rowOff>
    </xdr:to>
    <xdr:cxnSp macro="">
      <xdr:nvCxnSpPr>
        <xdr:cNvPr id="45" name="Conector recto 44"/>
        <xdr:cNvCxnSpPr/>
      </xdr:nvCxnSpPr>
      <xdr:spPr>
        <a:xfrm>
          <a:off x="1104900" y="7907020"/>
          <a:ext cx="0" cy="385454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81280</xdr:colOff>
      <xdr:row>0</xdr:row>
      <xdr:rowOff>0</xdr:rowOff>
    </xdr:from>
    <xdr:to>
      <xdr:col>15</xdr:col>
      <xdr:colOff>30560</xdr:colOff>
      <xdr:row>4</xdr:row>
      <xdr:rowOff>61520</xdr:rowOff>
    </xdr:to>
    <xdr:pic>
      <xdr:nvPicPr>
        <xdr:cNvPr id="46" name="Imagen 45"/>
        <xdr:cNvPicPr>
          <a:picLocks/>
        </xdr:cNvPicPr>
      </xdr:nvPicPr>
      <xdr:blipFill>
        <a:blip xmlns:r="http://schemas.openxmlformats.org/officeDocument/2006/relationships" r:embed="rId3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720" y="0"/>
          <a:ext cx="2916000" cy="752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10160</xdr:rowOff>
    </xdr:from>
    <xdr:to>
      <xdr:col>14</xdr:col>
      <xdr:colOff>118737</xdr:colOff>
      <xdr:row>65</xdr:row>
      <xdr:rowOff>0</xdr:rowOff>
    </xdr:to>
    <xdr:sp macro="" textlink="">
      <xdr:nvSpPr>
        <xdr:cNvPr id="2" name="1 Rectángulo"/>
        <xdr:cNvSpPr/>
      </xdr:nvSpPr>
      <xdr:spPr>
        <a:xfrm>
          <a:off x="579120" y="1940560"/>
          <a:ext cx="6844657" cy="9977120"/>
        </a:xfrm>
        <a:prstGeom prst="rect">
          <a:avLst/>
        </a:prstGeom>
        <a:noFill/>
        <a:ln w="9525">
          <a:solidFill>
            <a:srgbClr val="948A5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65</xdr:row>
      <xdr:rowOff>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3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oneCellAnchor>
    <xdr:from>
      <xdr:col>1</xdr:col>
      <xdr:colOff>38100</xdr:colOff>
      <xdr:row>15</xdr:row>
      <xdr:rowOff>9525</xdr:rowOff>
    </xdr:from>
    <xdr:ext cx="219075" cy="173355"/>
    <xdr:pic>
      <xdr:nvPicPr>
        <xdr:cNvPr id="37" name="2 Imagen" descr="UE_Bégica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" y="1106805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18</xdr:row>
      <xdr:rowOff>9525</xdr:rowOff>
    </xdr:from>
    <xdr:ext cx="219075" cy="176005"/>
    <xdr:pic>
      <xdr:nvPicPr>
        <xdr:cNvPr id="38" name="5 Imagen" descr="UE_Dinamarca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8500" y="3342005"/>
          <a:ext cx="219075" cy="17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19</xdr:row>
      <xdr:rowOff>9525</xdr:rowOff>
    </xdr:from>
    <xdr:ext cx="219075" cy="173355"/>
    <xdr:pic>
      <xdr:nvPicPr>
        <xdr:cNvPr id="39" name="6 Imagen" descr="UE_Alemania.g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8500" y="3524885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21</xdr:row>
      <xdr:rowOff>8890</xdr:rowOff>
    </xdr:from>
    <xdr:ext cx="219075" cy="173356"/>
    <xdr:pic>
      <xdr:nvPicPr>
        <xdr:cNvPr id="40" name="8 Imagen" descr="UE_Irlanda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8500" y="389001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22</xdr:row>
      <xdr:rowOff>19050</xdr:rowOff>
    </xdr:from>
    <xdr:ext cx="219075" cy="173354"/>
    <xdr:pic>
      <xdr:nvPicPr>
        <xdr:cNvPr id="41" name="9 Imagen" descr="UE_Grecia.gi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8500" y="408305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23</xdr:row>
      <xdr:rowOff>8890</xdr:rowOff>
    </xdr:from>
    <xdr:ext cx="219075" cy="173356"/>
    <xdr:pic>
      <xdr:nvPicPr>
        <xdr:cNvPr id="42" name="10 Imagen" descr="UE_España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8500" y="425577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24</xdr:row>
      <xdr:rowOff>19050</xdr:rowOff>
    </xdr:from>
    <xdr:ext cx="219075" cy="173354"/>
    <xdr:pic>
      <xdr:nvPicPr>
        <xdr:cNvPr id="43" name="11 Imagen" descr="UE_Francia.gi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8500" y="444881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26</xdr:row>
      <xdr:rowOff>19050</xdr:rowOff>
    </xdr:from>
    <xdr:ext cx="219075" cy="173356"/>
    <xdr:pic>
      <xdr:nvPicPr>
        <xdr:cNvPr id="44" name="12 Imagen" descr="UE_Italia.gif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8500" y="481457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30</xdr:row>
      <xdr:rowOff>39370</xdr:rowOff>
    </xdr:from>
    <xdr:ext cx="219075" cy="173355"/>
    <xdr:pic>
      <xdr:nvPicPr>
        <xdr:cNvPr id="45" name="16 Imagen" descr="UE_Luxemburgo.gif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8500" y="5566410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33</xdr:row>
      <xdr:rowOff>8890</xdr:rowOff>
    </xdr:from>
    <xdr:ext cx="219075" cy="173356"/>
    <xdr:pic>
      <xdr:nvPicPr>
        <xdr:cNvPr id="46" name="19 Imagen" descr="UE_Países Bajos.gif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8500" y="608457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34</xdr:row>
      <xdr:rowOff>29210</xdr:rowOff>
    </xdr:from>
    <xdr:ext cx="219075" cy="173355"/>
    <xdr:pic>
      <xdr:nvPicPr>
        <xdr:cNvPr id="47" name="20 Imagen" descr="UE_Austria.gif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8500" y="6287770"/>
          <a:ext cx="219075" cy="17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35</xdr:row>
      <xdr:rowOff>181610</xdr:rowOff>
    </xdr:from>
    <xdr:ext cx="219075" cy="173354"/>
    <xdr:pic>
      <xdr:nvPicPr>
        <xdr:cNvPr id="48" name="22 Imagen" descr="UE_Portugal.gif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8500" y="662305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40</xdr:row>
      <xdr:rowOff>8890</xdr:rowOff>
    </xdr:from>
    <xdr:ext cx="219075" cy="173356"/>
    <xdr:pic>
      <xdr:nvPicPr>
        <xdr:cNvPr id="49" name="26 Imagen" descr="UE_Finlandia.gif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8500" y="736473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41</xdr:row>
      <xdr:rowOff>8890</xdr:rowOff>
    </xdr:from>
    <xdr:ext cx="219075" cy="173354"/>
    <xdr:pic>
      <xdr:nvPicPr>
        <xdr:cNvPr id="50" name="27 Imagen" descr="UE_Suecia.gif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8500" y="7547610"/>
          <a:ext cx="219075" cy="17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42</xdr:row>
      <xdr:rowOff>19050</xdr:rowOff>
    </xdr:from>
    <xdr:ext cx="219075" cy="173356"/>
    <xdr:pic>
      <xdr:nvPicPr>
        <xdr:cNvPr id="51" name="28 Imagen" descr="UE_Reino Unido.gif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98500" y="7740650"/>
          <a:ext cx="219075" cy="173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47625</xdr:colOff>
      <xdr:row>14</xdr:row>
      <xdr:rowOff>0</xdr:rowOff>
    </xdr:from>
    <xdr:ext cx="219075" cy="176005"/>
    <xdr:pic>
      <xdr:nvPicPr>
        <xdr:cNvPr id="52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40105" y="914400"/>
          <a:ext cx="219075" cy="17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6626</xdr:colOff>
      <xdr:row>42</xdr:row>
      <xdr:rowOff>152400</xdr:rowOff>
    </xdr:from>
    <xdr:to>
      <xdr:col>14</xdr:col>
      <xdr:colOff>233680</xdr:colOff>
      <xdr:row>64</xdr:row>
      <xdr:rowOff>178905</xdr:rowOff>
    </xdr:to>
    <xdr:graphicFrame macro="">
      <xdr:nvGraphicFramePr>
        <xdr:cNvPr id="53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1</xdr:col>
      <xdr:colOff>37465</xdr:colOff>
      <xdr:row>14</xdr:row>
      <xdr:rowOff>3893</xdr:rowOff>
    </xdr:from>
    <xdr:ext cx="219075" cy="176006"/>
    <xdr:pic>
      <xdr:nvPicPr>
        <xdr:cNvPr id="54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97865" y="2604853"/>
          <a:ext cx="219075" cy="176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0</xdr:colOff>
      <xdr:row>43</xdr:row>
      <xdr:rowOff>91440</xdr:rowOff>
    </xdr:from>
    <xdr:to>
      <xdr:col>2</xdr:col>
      <xdr:colOff>159026</xdr:colOff>
      <xdr:row>43</xdr:row>
      <xdr:rowOff>91440</xdr:rowOff>
    </xdr:to>
    <xdr:cxnSp macro="">
      <xdr:nvCxnSpPr>
        <xdr:cNvPr id="55" name="33 Conector recto"/>
        <xdr:cNvCxnSpPr/>
      </xdr:nvCxnSpPr>
      <xdr:spPr>
        <a:xfrm>
          <a:off x="1107440" y="7904480"/>
          <a:ext cx="159026" cy="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6615</xdr:colOff>
      <xdr:row>64</xdr:row>
      <xdr:rowOff>14</xdr:rowOff>
    </xdr:from>
    <xdr:to>
      <xdr:col>2</xdr:col>
      <xdr:colOff>165641</xdr:colOff>
      <xdr:row>64</xdr:row>
      <xdr:rowOff>14</xdr:rowOff>
    </xdr:to>
    <xdr:cxnSp macro="">
      <xdr:nvCxnSpPr>
        <xdr:cNvPr id="56" name="34 Conector recto"/>
        <xdr:cNvCxnSpPr/>
      </xdr:nvCxnSpPr>
      <xdr:spPr>
        <a:xfrm>
          <a:off x="1114055" y="11734814"/>
          <a:ext cx="159026" cy="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238513</xdr:colOff>
      <xdr:row>52</xdr:row>
      <xdr:rowOff>51236</xdr:rowOff>
    </xdr:from>
    <xdr:ext cx="144000" cy="113561"/>
    <xdr:pic>
      <xdr:nvPicPr>
        <xdr:cNvPr id="57" name="10 Imagen" descr="UE_España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2033" y="9591476"/>
          <a:ext cx="144000" cy="113561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</xdr:pic>
    <xdr:clientData/>
  </xdr:oneCellAnchor>
  <xdr:oneCellAnchor>
    <xdr:from>
      <xdr:col>3</xdr:col>
      <xdr:colOff>238513</xdr:colOff>
      <xdr:row>53</xdr:row>
      <xdr:rowOff>117520</xdr:rowOff>
    </xdr:from>
    <xdr:ext cx="144000" cy="113561"/>
    <xdr:pic>
      <xdr:nvPicPr>
        <xdr:cNvPr id="58" name="29 Imagen" descr="UE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32033" y="9840640"/>
          <a:ext cx="144000" cy="113561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</xdr:pic>
    <xdr:clientData/>
  </xdr:oneCellAnchor>
  <xdr:twoCellAnchor editAs="oneCell">
    <xdr:from>
      <xdr:col>1</xdr:col>
      <xdr:colOff>40641</xdr:colOff>
      <xdr:row>16</xdr:row>
      <xdr:rowOff>20320</xdr:rowOff>
    </xdr:from>
    <xdr:to>
      <xdr:col>1</xdr:col>
      <xdr:colOff>260241</xdr:colOff>
      <xdr:row>17</xdr:row>
      <xdr:rowOff>13840</xdr:rowOff>
    </xdr:to>
    <xdr:pic>
      <xdr:nvPicPr>
        <xdr:cNvPr id="59" name="irc_mi" descr="http://www.amu.edu.az/uploads/Beynelxalq_elaqeler_shobesi/Bayraqlar/bu-lgflag.jpg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1" y="2987040"/>
          <a:ext cx="219600" cy="176400"/>
        </a:xfrm>
        <a:prstGeom prst="rect">
          <a:avLst/>
        </a:prstGeom>
        <a:noFill/>
        <a:ln>
          <a:solidFill>
            <a:schemeClr val="bg1">
              <a:lumMod val="9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17</xdr:row>
      <xdr:rowOff>30480</xdr:rowOff>
    </xdr:from>
    <xdr:to>
      <xdr:col>1</xdr:col>
      <xdr:colOff>260240</xdr:colOff>
      <xdr:row>18</xdr:row>
      <xdr:rowOff>24000</xdr:rowOff>
    </xdr:to>
    <xdr:pic>
      <xdr:nvPicPr>
        <xdr:cNvPr id="60" name="irc_mi" descr="http://www.asfinag.at/documents/10180/2275290/flagge-tschechische-republik.gif/42f0293a-e2a8-483a-a96a-7d7c55cbbdec?t=1375864180893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318008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20</xdr:row>
      <xdr:rowOff>10160</xdr:rowOff>
    </xdr:from>
    <xdr:to>
      <xdr:col>1</xdr:col>
      <xdr:colOff>260240</xdr:colOff>
      <xdr:row>21</xdr:row>
      <xdr:rowOff>3680</xdr:rowOff>
    </xdr:to>
    <xdr:pic>
      <xdr:nvPicPr>
        <xdr:cNvPr id="61" name="Imagen 60" descr="Flag of Estonia.svg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370840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25</xdr:row>
      <xdr:rowOff>20320</xdr:rowOff>
    </xdr:from>
    <xdr:to>
      <xdr:col>1</xdr:col>
      <xdr:colOff>260240</xdr:colOff>
      <xdr:row>26</xdr:row>
      <xdr:rowOff>13840</xdr:rowOff>
    </xdr:to>
    <xdr:pic>
      <xdr:nvPicPr>
        <xdr:cNvPr id="63" name="irc_mi" descr="http://www.aalborgflagfabrik.dk/upload_dir/shop/PAPIRKRO-papirflag-20x27-Kroatien.jpg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463296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27</xdr:row>
      <xdr:rowOff>30480</xdr:rowOff>
    </xdr:from>
    <xdr:to>
      <xdr:col>1</xdr:col>
      <xdr:colOff>260240</xdr:colOff>
      <xdr:row>28</xdr:row>
      <xdr:rowOff>24000</xdr:rowOff>
    </xdr:to>
    <xdr:pic>
      <xdr:nvPicPr>
        <xdr:cNvPr id="64" name="irc_mi" descr="http://www.banderas-mundo.es/data/flags/big/cy.png"/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00888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28</xdr:row>
      <xdr:rowOff>40640</xdr:rowOff>
    </xdr:from>
    <xdr:to>
      <xdr:col>1</xdr:col>
      <xdr:colOff>260240</xdr:colOff>
      <xdr:row>29</xdr:row>
      <xdr:rowOff>34160</xdr:rowOff>
    </xdr:to>
    <xdr:pic>
      <xdr:nvPicPr>
        <xdr:cNvPr id="65" name="irc_mi" descr="http://www.banderas-mundo.es/data/flags/ultra/lv.png"/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20192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29</xdr:row>
      <xdr:rowOff>40640</xdr:rowOff>
    </xdr:from>
    <xdr:to>
      <xdr:col>1</xdr:col>
      <xdr:colOff>260240</xdr:colOff>
      <xdr:row>30</xdr:row>
      <xdr:rowOff>34160</xdr:rowOff>
    </xdr:to>
    <xdr:pic>
      <xdr:nvPicPr>
        <xdr:cNvPr id="66" name="irc_mi" descr="https://upload.wikimedia.org/wikipedia/commons/thumb/a/ae/Flag_of_Lithuania_%281918-1940%29.svg/220px-Flag_of_Lithuania_%281918-1940%29.svg.png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38480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31</xdr:row>
      <xdr:rowOff>20320</xdr:rowOff>
    </xdr:from>
    <xdr:to>
      <xdr:col>1</xdr:col>
      <xdr:colOff>260240</xdr:colOff>
      <xdr:row>32</xdr:row>
      <xdr:rowOff>13840</xdr:rowOff>
    </xdr:to>
    <xdr:pic>
      <xdr:nvPicPr>
        <xdr:cNvPr id="67" name="irc_mi" descr="http://www.banderas-mundo.es/data/flags/ultra/hu.png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73024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32</xdr:row>
      <xdr:rowOff>20320</xdr:rowOff>
    </xdr:from>
    <xdr:to>
      <xdr:col>1</xdr:col>
      <xdr:colOff>260240</xdr:colOff>
      <xdr:row>32</xdr:row>
      <xdr:rowOff>182320</xdr:rowOff>
    </xdr:to>
    <xdr:pic>
      <xdr:nvPicPr>
        <xdr:cNvPr id="69" name="irc_mi" descr="http://www.33ff.com/flags/XL_flags/Malta_flag.gif"/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821680"/>
          <a:ext cx="219600" cy="1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35</xdr:row>
      <xdr:rowOff>40640</xdr:rowOff>
    </xdr:from>
    <xdr:to>
      <xdr:col>1</xdr:col>
      <xdr:colOff>260240</xdr:colOff>
      <xdr:row>36</xdr:row>
      <xdr:rowOff>19760</xdr:rowOff>
    </xdr:to>
    <xdr:pic>
      <xdr:nvPicPr>
        <xdr:cNvPr id="70" name="irc_mi" descr="https://upload.wikimedia.org/wikipedia/commons/thumb/1/12/Flag_of_Poland.svg/200px-Flag_of_Poland.svg.png"/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6390640"/>
          <a:ext cx="219600" cy="1620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37</xdr:row>
      <xdr:rowOff>0</xdr:rowOff>
    </xdr:from>
    <xdr:to>
      <xdr:col>1</xdr:col>
      <xdr:colOff>260240</xdr:colOff>
      <xdr:row>37</xdr:row>
      <xdr:rowOff>176400</xdr:rowOff>
    </xdr:to>
    <xdr:pic>
      <xdr:nvPicPr>
        <xdr:cNvPr id="71" name="irc_mi" descr="http://www.banderasdepaises.es/archivos/imagenes/banderas/rumania.gif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6807200"/>
          <a:ext cx="219600" cy="1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38</xdr:row>
      <xdr:rowOff>20320</xdr:rowOff>
    </xdr:from>
    <xdr:to>
      <xdr:col>1</xdr:col>
      <xdr:colOff>260240</xdr:colOff>
      <xdr:row>39</xdr:row>
      <xdr:rowOff>13840</xdr:rowOff>
    </xdr:to>
    <xdr:pic>
      <xdr:nvPicPr>
        <xdr:cNvPr id="72" name="irc_mi" descr="https://upload.wikimedia.org/wikipedia/commons/thumb/d/d1/Civil_Ensign_of_Slovenia.svg/120px-Civil_Ensign_of_Slovenia.svg.png"/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701040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40640</xdr:colOff>
      <xdr:row>39</xdr:row>
      <xdr:rowOff>10160</xdr:rowOff>
    </xdr:from>
    <xdr:to>
      <xdr:col>1</xdr:col>
      <xdr:colOff>260240</xdr:colOff>
      <xdr:row>40</xdr:row>
      <xdr:rowOff>3680</xdr:rowOff>
    </xdr:to>
    <xdr:pic>
      <xdr:nvPicPr>
        <xdr:cNvPr id="73" name="irc_mi" descr="http://3.bp.blogspot.com/-EzjjjzltLG4/U5e9RlzDeyI/AAAAAAAAD1M/w8Z565wDf2I/s1600/bandera+eslovaquia.png"/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7183120"/>
          <a:ext cx="219600" cy="1764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81280</xdr:rowOff>
    </xdr:from>
    <xdr:to>
      <xdr:col>2</xdr:col>
      <xdr:colOff>0</xdr:colOff>
      <xdr:row>64</xdr:row>
      <xdr:rowOff>11520</xdr:rowOff>
    </xdr:to>
    <xdr:cxnSp macro="">
      <xdr:nvCxnSpPr>
        <xdr:cNvPr id="17" name="Conector recto 16"/>
        <xdr:cNvCxnSpPr/>
      </xdr:nvCxnSpPr>
      <xdr:spPr>
        <a:xfrm>
          <a:off x="1107440" y="7894320"/>
          <a:ext cx="0" cy="3852000"/>
        </a:xfrm>
        <a:prstGeom prst="line">
          <a:avLst/>
        </a:prstGeom>
        <a:ln>
          <a:solidFill>
            <a:srgbClr val="948A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81280</xdr:colOff>
      <xdr:row>0</xdr:row>
      <xdr:rowOff>0</xdr:rowOff>
    </xdr:from>
    <xdr:to>
      <xdr:col>15</xdr:col>
      <xdr:colOff>30560</xdr:colOff>
      <xdr:row>4</xdr:row>
      <xdr:rowOff>61520</xdr:rowOff>
    </xdr:to>
    <xdr:pic>
      <xdr:nvPicPr>
        <xdr:cNvPr id="62" name="Imagen 61"/>
        <xdr:cNvPicPr>
          <a:picLocks/>
        </xdr:cNvPicPr>
      </xdr:nvPicPr>
      <xdr:blipFill>
        <a:blip xmlns:r="http://schemas.openxmlformats.org/officeDocument/2006/relationships" r:embed="rId3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720" y="0"/>
          <a:ext cx="2916000" cy="752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76665</xdr:colOff>
      <xdr:row>8</xdr:row>
      <xdr:rowOff>35156</xdr:rowOff>
    </xdr:from>
    <xdr:to>
      <xdr:col>17</xdr:col>
      <xdr:colOff>340434</xdr:colOff>
      <xdr:row>8</xdr:row>
      <xdr:rowOff>169919</xdr:rowOff>
    </xdr:to>
    <xdr:sp macro="" textlink="">
      <xdr:nvSpPr>
        <xdr:cNvPr id="2" name="1 CuadroTexto"/>
        <xdr:cNvSpPr txBox="1"/>
      </xdr:nvSpPr>
      <xdr:spPr>
        <a:xfrm>
          <a:off x="6683205" y="1559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8</xdr:row>
      <xdr:rowOff>83182</xdr:rowOff>
    </xdr:from>
    <xdr:to>
      <xdr:col>17</xdr:col>
      <xdr:colOff>297210</xdr:colOff>
      <xdr:row>8</xdr:row>
      <xdr:rowOff>128901</xdr:rowOff>
    </xdr:to>
    <xdr:sp macro="" textlink="">
      <xdr:nvSpPr>
        <xdr:cNvPr id="3" name="2 CuadroTexto"/>
        <xdr:cNvSpPr txBox="1"/>
      </xdr:nvSpPr>
      <xdr:spPr>
        <a:xfrm>
          <a:off x="6723750" y="1607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8</xdr:col>
      <xdr:colOff>57150</xdr:colOff>
      <xdr:row>4</xdr:row>
      <xdr:rowOff>66675</xdr:rowOff>
    </xdr:to>
    <xdr:pic>
      <xdr:nvPicPr>
        <xdr:cNvPr id="4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" y="190500"/>
          <a:ext cx="277749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137160</xdr:colOff>
      <xdr:row>27</xdr:row>
      <xdr:rowOff>137160</xdr:rowOff>
    </xdr:from>
    <xdr:to>
      <xdr:col>2</xdr:col>
      <xdr:colOff>228600</xdr:colOff>
      <xdr:row>29</xdr:row>
      <xdr:rowOff>167640</xdr:rowOff>
    </xdr:to>
    <xdr:sp macro="" textlink="">
      <xdr:nvSpPr>
        <xdr:cNvPr id="5" name="4 CuadroTexto"/>
        <xdr:cNvSpPr txBox="1"/>
      </xdr:nvSpPr>
      <xdr:spPr>
        <a:xfrm>
          <a:off x="525780" y="5280660"/>
          <a:ext cx="480060" cy="411480"/>
        </a:xfrm>
        <a:prstGeom prst="rect">
          <a:avLst/>
        </a:prstGeom>
        <a:noFill/>
        <a:ln w="2540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s-ES" sz="2800" b="1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1</xdr:col>
      <xdr:colOff>137160</xdr:colOff>
      <xdr:row>29</xdr:row>
      <xdr:rowOff>152400</xdr:rowOff>
    </xdr:from>
    <xdr:to>
      <xdr:col>1</xdr:col>
      <xdr:colOff>137160</xdr:colOff>
      <xdr:row>33</xdr:row>
      <xdr:rowOff>38400</xdr:rowOff>
    </xdr:to>
    <xdr:cxnSp macro="">
      <xdr:nvCxnSpPr>
        <xdr:cNvPr id="6" name="5 Conector recto"/>
        <xdr:cNvCxnSpPr/>
      </xdr:nvCxnSpPr>
      <xdr:spPr>
        <a:xfrm>
          <a:off x="525780" y="5676900"/>
          <a:ext cx="0" cy="64800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33</xdr:row>
      <xdr:rowOff>38100</xdr:rowOff>
    </xdr:from>
    <xdr:to>
      <xdr:col>16</xdr:col>
      <xdr:colOff>22860</xdr:colOff>
      <xdr:row>33</xdr:row>
      <xdr:rowOff>38100</xdr:rowOff>
    </xdr:to>
    <xdr:cxnSp macro="">
      <xdr:nvCxnSpPr>
        <xdr:cNvPr id="7" name="6 Conector recto"/>
        <xdr:cNvCxnSpPr/>
      </xdr:nvCxnSpPr>
      <xdr:spPr>
        <a:xfrm>
          <a:off x="518160" y="6324600"/>
          <a:ext cx="5722620" cy="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284635</xdr:colOff>
      <xdr:row>1</xdr:row>
      <xdr:rowOff>30481</xdr:rowOff>
    </xdr:from>
    <xdr:to>
      <xdr:col>10</xdr:col>
      <xdr:colOff>348135</xdr:colOff>
      <xdr:row>2</xdr:row>
      <xdr:rowOff>114525</xdr:rowOff>
    </xdr:to>
    <xdr:sp macro="" textlink="">
      <xdr:nvSpPr>
        <xdr:cNvPr id="9" name="30 CuadroTexto"/>
        <xdr:cNvSpPr txBox="1"/>
      </xdr:nvSpPr>
      <xdr:spPr>
        <a:xfrm>
          <a:off x="3004975" y="220981"/>
          <a:ext cx="1229360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7</xdr:col>
      <xdr:colOff>266700</xdr:colOff>
      <xdr:row>2</xdr:row>
      <xdr:rowOff>184237</xdr:rowOff>
    </xdr:from>
    <xdr:to>
      <xdr:col>10</xdr:col>
      <xdr:colOff>330200</xdr:colOff>
      <xdr:row>4</xdr:row>
      <xdr:rowOff>78740</xdr:rowOff>
    </xdr:to>
    <xdr:sp macro="" textlink="">
      <xdr:nvSpPr>
        <xdr:cNvPr id="10" name="31 CuadroTexto"/>
        <xdr:cNvSpPr txBox="1"/>
      </xdr:nvSpPr>
      <xdr:spPr>
        <a:xfrm>
          <a:off x="2987040" y="565237"/>
          <a:ext cx="1229360" cy="27550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10</xdr:col>
      <xdr:colOff>182880</xdr:colOff>
      <xdr:row>1</xdr:row>
      <xdr:rowOff>15240</xdr:rowOff>
    </xdr:from>
    <xdr:to>
      <xdr:col>17</xdr:col>
      <xdr:colOff>378540</xdr:colOff>
      <xdr:row>5</xdr:row>
      <xdr:rowOff>5640</xdr:rowOff>
    </xdr:to>
    <xdr:pic>
      <xdr:nvPicPr>
        <xdr:cNvPr id="11" name="Imagen 10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080" y="205740"/>
          <a:ext cx="2916000" cy="7524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134472</xdr:rowOff>
    </xdr:from>
    <xdr:to>
      <xdr:col>14</xdr:col>
      <xdr:colOff>118737</xdr:colOff>
      <xdr:row>36</xdr:row>
      <xdr:rowOff>152401</xdr:rowOff>
    </xdr:to>
    <xdr:sp macro="" textlink="">
      <xdr:nvSpPr>
        <xdr:cNvPr id="2" name="1 Rectángulo"/>
        <xdr:cNvSpPr/>
      </xdr:nvSpPr>
      <xdr:spPr>
        <a:xfrm>
          <a:off x="579120" y="2106707"/>
          <a:ext cx="6845852" cy="487680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20</xdr:row>
      <xdr:rowOff>101600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394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3.-</a:t>
          </a:r>
        </a:p>
      </xdr:txBody>
    </xdr:sp>
    <xdr:clientData/>
  </xdr:twoCellAnchor>
  <xdr:twoCellAnchor>
    <xdr:from>
      <xdr:col>4</xdr:col>
      <xdr:colOff>475129</xdr:colOff>
      <xdr:row>61</xdr:row>
      <xdr:rowOff>98605</xdr:rowOff>
    </xdr:from>
    <xdr:to>
      <xdr:col>5</xdr:col>
      <xdr:colOff>125506</xdr:colOff>
      <xdr:row>61</xdr:row>
      <xdr:rowOff>144324</xdr:rowOff>
    </xdr:to>
    <xdr:sp macro="" textlink="">
      <xdr:nvSpPr>
        <xdr:cNvPr id="10" name="37 CuadroTexto"/>
        <xdr:cNvSpPr txBox="1"/>
      </xdr:nvSpPr>
      <xdr:spPr>
        <a:xfrm>
          <a:off x="2494429" y="1149050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61</xdr:row>
      <xdr:rowOff>89632</xdr:rowOff>
    </xdr:from>
    <xdr:to>
      <xdr:col>4</xdr:col>
      <xdr:colOff>170329</xdr:colOff>
      <xdr:row>61</xdr:row>
      <xdr:rowOff>135351</xdr:rowOff>
    </xdr:to>
    <xdr:sp macro="" textlink="">
      <xdr:nvSpPr>
        <xdr:cNvPr id="11" name="38 CuadroTexto"/>
        <xdr:cNvSpPr txBox="1"/>
      </xdr:nvSpPr>
      <xdr:spPr>
        <a:xfrm>
          <a:off x="2013473" y="1148153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61</xdr:row>
      <xdr:rowOff>89638</xdr:rowOff>
    </xdr:from>
    <xdr:to>
      <xdr:col>3</xdr:col>
      <xdr:colOff>242049</xdr:colOff>
      <xdr:row>61</xdr:row>
      <xdr:rowOff>135357</xdr:rowOff>
    </xdr:to>
    <xdr:sp macro="" textlink="">
      <xdr:nvSpPr>
        <xdr:cNvPr id="12" name="39 CuadroTexto"/>
        <xdr:cNvSpPr txBox="1"/>
      </xdr:nvSpPr>
      <xdr:spPr>
        <a:xfrm>
          <a:off x="1556275" y="1148153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5</xdr:col>
      <xdr:colOff>409388</xdr:colOff>
      <xdr:row>20</xdr:row>
      <xdr:rowOff>155987</xdr:rowOff>
    </xdr:from>
    <xdr:to>
      <xdr:col>15</xdr:col>
      <xdr:colOff>267148</xdr:colOff>
      <xdr:row>37</xdr:row>
      <xdr:rowOff>161366</xdr:rowOff>
    </xdr:to>
    <xdr:graphicFrame macro="">
      <xdr:nvGraphicFramePr>
        <xdr:cNvPr id="34" name="Gráfico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416560</xdr:colOff>
      <xdr:row>27</xdr:row>
      <xdr:rowOff>158374</xdr:rowOff>
    </xdr:from>
    <xdr:to>
      <xdr:col>10</xdr:col>
      <xdr:colOff>518160</xdr:colOff>
      <xdr:row>29</xdr:row>
      <xdr:rowOff>90840</xdr:rowOff>
    </xdr:to>
    <xdr:sp macro="" textlink="">
      <xdr:nvSpPr>
        <xdr:cNvPr id="35" name="32 Rectángulo redondeado"/>
        <xdr:cNvSpPr/>
      </xdr:nvSpPr>
      <xdr:spPr>
        <a:xfrm>
          <a:off x="5078207" y="5375833"/>
          <a:ext cx="630518" cy="291054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487680</xdr:colOff>
      <xdr:row>28</xdr:row>
      <xdr:rowOff>29880</xdr:rowOff>
    </xdr:from>
    <xdr:to>
      <xdr:col>10</xdr:col>
      <xdr:colOff>436880</xdr:colOff>
      <xdr:row>29</xdr:row>
      <xdr:rowOff>40040</xdr:rowOff>
    </xdr:to>
    <xdr:sp macro="" textlink="">
      <xdr:nvSpPr>
        <xdr:cNvPr id="36" name="34 CuadroTexto"/>
        <xdr:cNvSpPr txBox="1"/>
      </xdr:nvSpPr>
      <xdr:spPr>
        <a:xfrm>
          <a:off x="5149327" y="5426633"/>
          <a:ext cx="478118" cy="1894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2</xdr:col>
      <xdr:colOff>213360</xdr:colOff>
      <xdr:row>26</xdr:row>
      <xdr:rowOff>20320</xdr:rowOff>
    </xdr:from>
    <xdr:to>
      <xdr:col>6</xdr:col>
      <xdr:colOff>233082</xdr:colOff>
      <xdr:row>30</xdr:row>
      <xdr:rowOff>121920</xdr:rowOff>
    </xdr:to>
    <xdr:sp macro="" textlink="">
      <xdr:nvSpPr>
        <xdr:cNvPr id="37" name="CuadroTexto 36"/>
        <xdr:cNvSpPr txBox="1"/>
      </xdr:nvSpPr>
      <xdr:spPr>
        <a:xfrm>
          <a:off x="1316019" y="5058485"/>
          <a:ext cx="1991957" cy="818776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400" b="1">
              <a:solidFill>
                <a:schemeClr val="bg2">
                  <a:lumMod val="50000"/>
                </a:schemeClr>
              </a:solidFill>
              <a:latin typeface="+mn-lt"/>
            </a:rPr>
            <a:t>Porcentaje</a:t>
          </a:r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 del total</a:t>
          </a:r>
        </a:p>
        <a:p>
          <a:pPr algn="ctr"/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de</a:t>
          </a:r>
        </a:p>
        <a:p>
          <a:pPr algn="ctr"/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incidentes gestionados</a:t>
          </a:r>
          <a:endParaRPr lang="es-ES" sz="1400" b="1">
            <a:solidFill>
              <a:schemeClr val="bg2">
                <a:lumMod val="50000"/>
              </a:schemeClr>
            </a:solidFill>
            <a:latin typeface="+mn-lt"/>
          </a:endParaRPr>
        </a:p>
      </xdr:txBody>
    </xdr:sp>
    <xdr:clientData/>
  </xdr:twoCellAnchor>
  <xdr:oneCellAnchor>
    <xdr:from>
      <xdr:col>17</xdr:col>
      <xdr:colOff>0</xdr:colOff>
      <xdr:row>48</xdr:row>
      <xdr:rowOff>101600</xdr:rowOff>
    </xdr:from>
    <xdr:ext cx="184731" cy="264560"/>
    <xdr:sp macro="" textlink="">
      <xdr:nvSpPr>
        <xdr:cNvPr id="45" name="33 CuadroTexto"/>
        <xdr:cNvSpPr txBox="1"/>
      </xdr:nvSpPr>
      <xdr:spPr>
        <a:xfrm>
          <a:off x="8588188" y="40460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2</xdr:col>
      <xdr:colOff>213360</xdr:colOff>
      <xdr:row>54</xdr:row>
      <xdr:rowOff>20320</xdr:rowOff>
    </xdr:from>
    <xdr:to>
      <xdr:col>6</xdr:col>
      <xdr:colOff>233082</xdr:colOff>
      <xdr:row>58</xdr:row>
      <xdr:rowOff>121920</xdr:rowOff>
    </xdr:to>
    <xdr:sp macro="" textlink="">
      <xdr:nvSpPr>
        <xdr:cNvPr id="48" name="CuadroTexto 47"/>
        <xdr:cNvSpPr txBox="1"/>
      </xdr:nvSpPr>
      <xdr:spPr>
        <a:xfrm>
          <a:off x="1316019" y="5058485"/>
          <a:ext cx="1991957" cy="818776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400" b="1">
              <a:solidFill>
                <a:schemeClr val="bg2">
                  <a:lumMod val="50000"/>
                </a:schemeClr>
              </a:solidFill>
              <a:latin typeface="+mn-lt"/>
            </a:rPr>
            <a:t>Porcentaje</a:t>
          </a:r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 del total</a:t>
          </a:r>
        </a:p>
        <a:p>
          <a:pPr algn="ctr"/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de</a:t>
          </a:r>
        </a:p>
        <a:p>
          <a:pPr algn="ctr"/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incidentes gestionados</a:t>
          </a:r>
          <a:endParaRPr lang="es-ES" sz="1400" b="1">
            <a:solidFill>
              <a:schemeClr val="bg2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5</xdr:col>
      <xdr:colOff>394448</xdr:colOff>
      <xdr:row>48</xdr:row>
      <xdr:rowOff>62755</xdr:rowOff>
    </xdr:from>
    <xdr:to>
      <xdr:col>15</xdr:col>
      <xdr:colOff>252208</xdr:colOff>
      <xdr:row>65</xdr:row>
      <xdr:rowOff>121626</xdr:rowOff>
    </xdr:to>
    <xdr:graphicFrame macro="">
      <xdr:nvGraphicFramePr>
        <xdr:cNvPr id="49" name="Gráfic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421341</xdr:colOff>
      <xdr:row>56</xdr:row>
      <xdr:rowOff>62743</xdr:rowOff>
    </xdr:from>
    <xdr:to>
      <xdr:col>10</xdr:col>
      <xdr:colOff>522941</xdr:colOff>
      <xdr:row>57</xdr:row>
      <xdr:rowOff>174503</xdr:rowOff>
    </xdr:to>
    <xdr:sp macro="" textlink="">
      <xdr:nvSpPr>
        <xdr:cNvPr id="50" name="32 Rectángulo redondeado"/>
        <xdr:cNvSpPr/>
      </xdr:nvSpPr>
      <xdr:spPr>
        <a:xfrm>
          <a:off x="5082988" y="10703849"/>
          <a:ext cx="630518" cy="291054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492461</xdr:colOff>
      <xdr:row>56</xdr:row>
      <xdr:rowOff>113543</xdr:rowOff>
    </xdr:from>
    <xdr:to>
      <xdr:col>10</xdr:col>
      <xdr:colOff>441661</xdr:colOff>
      <xdr:row>57</xdr:row>
      <xdr:rowOff>123703</xdr:rowOff>
    </xdr:to>
    <xdr:sp macro="" textlink="">
      <xdr:nvSpPr>
        <xdr:cNvPr id="51" name="34 CuadroTexto"/>
        <xdr:cNvSpPr txBox="1"/>
      </xdr:nvSpPr>
      <xdr:spPr>
        <a:xfrm>
          <a:off x="5154108" y="10754649"/>
          <a:ext cx="478118" cy="1894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0</xdr:col>
      <xdr:colOff>579121</xdr:colOff>
      <xdr:row>38</xdr:row>
      <xdr:rowOff>116540</xdr:rowOff>
    </xdr:from>
    <xdr:to>
      <xdr:col>14</xdr:col>
      <xdr:colOff>118738</xdr:colOff>
      <xdr:row>65</xdr:row>
      <xdr:rowOff>8963</xdr:rowOff>
    </xdr:to>
    <xdr:sp macro="" textlink="">
      <xdr:nvSpPr>
        <xdr:cNvPr id="52" name="1 Rectángulo"/>
        <xdr:cNvSpPr/>
      </xdr:nvSpPr>
      <xdr:spPr>
        <a:xfrm>
          <a:off x="579121" y="7386916"/>
          <a:ext cx="6845852" cy="487680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9</xdr:col>
      <xdr:colOff>71718</xdr:colOff>
      <xdr:row>0</xdr:row>
      <xdr:rowOff>26893</xdr:rowOff>
    </xdr:from>
    <xdr:to>
      <xdr:col>15</xdr:col>
      <xdr:colOff>20400</xdr:colOff>
      <xdr:row>4</xdr:row>
      <xdr:rowOff>62117</xdr:rowOff>
    </xdr:to>
    <xdr:pic>
      <xdr:nvPicPr>
        <xdr:cNvPr id="23" name="Imagen 22"/>
        <xdr:cNvPicPr>
          <a:picLocks/>
        </xdr:cNvPicPr>
      </xdr:nvPicPr>
      <xdr:blipFill>
        <a:blip xmlns:r="http://schemas.openxmlformats.org/officeDocument/2006/relationships" r:embed="rId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365" y="26893"/>
          <a:ext cx="2916000" cy="752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134472</xdr:rowOff>
    </xdr:from>
    <xdr:to>
      <xdr:col>14</xdr:col>
      <xdr:colOff>118737</xdr:colOff>
      <xdr:row>31</xdr:row>
      <xdr:rowOff>152401</xdr:rowOff>
    </xdr:to>
    <xdr:sp macro="" textlink="">
      <xdr:nvSpPr>
        <xdr:cNvPr id="2" name="1 Rectángulo"/>
        <xdr:cNvSpPr/>
      </xdr:nvSpPr>
      <xdr:spPr>
        <a:xfrm>
          <a:off x="579120" y="2085192"/>
          <a:ext cx="6816717" cy="4932829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16</xdr:row>
      <xdr:rowOff>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4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3.-</a:t>
          </a:r>
        </a:p>
      </xdr:txBody>
    </xdr:sp>
    <xdr:clientData/>
  </xdr:twoCellAnchor>
  <xdr:twoCellAnchor>
    <xdr:from>
      <xdr:col>4</xdr:col>
      <xdr:colOff>475129</xdr:colOff>
      <xdr:row>56</xdr:row>
      <xdr:rowOff>98605</xdr:rowOff>
    </xdr:from>
    <xdr:to>
      <xdr:col>5</xdr:col>
      <xdr:colOff>125506</xdr:colOff>
      <xdr:row>56</xdr:row>
      <xdr:rowOff>144324</xdr:rowOff>
    </xdr:to>
    <xdr:sp macro="" textlink="">
      <xdr:nvSpPr>
        <xdr:cNvPr id="10" name="37 CuadroTexto"/>
        <xdr:cNvSpPr txBox="1"/>
      </xdr:nvSpPr>
      <xdr:spPr>
        <a:xfrm>
          <a:off x="2494429" y="1171148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56</xdr:row>
      <xdr:rowOff>89632</xdr:rowOff>
    </xdr:from>
    <xdr:to>
      <xdr:col>4</xdr:col>
      <xdr:colOff>170329</xdr:colOff>
      <xdr:row>56</xdr:row>
      <xdr:rowOff>135351</xdr:rowOff>
    </xdr:to>
    <xdr:sp macro="" textlink="">
      <xdr:nvSpPr>
        <xdr:cNvPr id="11" name="38 CuadroTexto"/>
        <xdr:cNvSpPr txBox="1"/>
      </xdr:nvSpPr>
      <xdr:spPr>
        <a:xfrm>
          <a:off x="2013473" y="1170251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56</xdr:row>
      <xdr:rowOff>89638</xdr:rowOff>
    </xdr:from>
    <xdr:to>
      <xdr:col>3</xdr:col>
      <xdr:colOff>242049</xdr:colOff>
      <xdr:row>56</xdr:row>
      <xdr:rowOff>135357</xdr:rowOff>
    </xdr:to>
    <xdr:sp macro="" textlink="">
      <xdr:nvSpPr>
        <xdr:cNvPr id="12" name="39 CuadroTexto"/>
        <xdr:cNvSpPr txBox="1"/>
      </xdr:nvSpPr>
      <xdr:spPr>
        <a:xfrm>
          <a:off x="1556275" y="1170251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5</xdr:col>
      <xdr:colOff>355600</xdr:colOff>
      <xdr:row>16</xdr:row>
      <xdr:rowOff>0</xdr:rowOff>
    </xdr:from>
    <xdr:to>
      <xdr:col>15</xdr:col>
      <xdr:colOff>213360</xdr:colOff>
      <xdr:row>32</xdr:row>
      <xdr:rowOff>35860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407595</xdr:colOff>
      <xdr:row>22</xdr:row>
      <xdr:rowOff>167339</xdr:rowOff>
    </xdr:from>
    <xdr:to>
      <xdr:col>10</xdr:col>
      <xdr:colOff>509195</xdr:colOff>
      <xdr:row>24</xdr:row>
      <xdr:rowOff>99805</xdr:rowOff>
    </xdr:to>
    <xdr:sp macro="" textlink="">
      <xdr:nvSpPr>
        <xdr:cNvPr id="14" name="32 Rectángulo redondeado"/>
        <xdr:cNvSpPr/>
      </xdr:nvSpPr>
      <xdr:spPr>
        <a:xfrm>
          <a:off x="5069242" y="4398680"/>
          <a:ext cx="630518" cy="291054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478715</xdr:colOff>
      <xdr:row>23</xdr:row>
      <xdr:rowOff>38845</xdr:rowOff>
    </xdr:from>
    <xdr:to>
      <xdr:col>10</xdr:col>
      <xdr:colOff>427915</xdr:colOff>
      <xdr:row>24</xdr:row>
      <xdr:rowOff>49005</xdr:rowOff>
    </xdr:to>
    <xdr:sp macro="" textlink="">
      <xdr:nvSpPr>
        <xdr:cNvPr id="15" name="34 CuadroTexto"/>
        <xdr:cNvSpPr txBox="1"/>
      </xdr:nvSpPr>
      <xdr:spPr>
        <a:xfrm>
          <a:off x="5140362" y="4449480"/>
          <a:ext cx="478118" cy="1894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2</xdr:col>
      <xdr:colOff>213360</xdr:colOff>
      <xdr:row>21</xdr:row>
      <xdr:rowOff>20320</xdr:rowOff>
    </xdr:from>
    <xdr:to>
      <xdr:col>6</xdr:col>
      <xdr:colOff>233082</xdr:colOff>
      <xdr:row>25</xdr:row>
      <xdr:rowOff>121920</xdr:rowOff>
    </xdr:to>
    <xdr:sp macro="" textlink="">
      <xdr:nvSpPr>
        <xdr:cNvPr id="16" name="CuadroTexto 15"/>
        <xdr:cNvSpPr txBox="1"/>
      </xdr:nvSpPr>
      <xdr:spPr>
        <a:xfrm>
          <a:off x="1318260" y="5057140"/>
          <a:ext cx="1985682" cy="83312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400" b="1">
              <a:solidFill>
                <a:schemeClr val="bg2">
                  <a:lumMod val="50000"/>
                </a:schemeClr>
              </a:solidFill>
              <a:latin typeface="+mn-lt"/>
            </a:rPr>
            <a:t>Porcentaje</a:t>
          </a:r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 del total</a:t>
          </a:r>
        </a:p>
        <a:p>
          <a:pPr algn="ctr"/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de</a:t>
          </a:r>
        </a:p>
        <a:p>
          <a:pPr algn="ctr"/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incidentes gestionados</a:t>
          </a:r>
          <a:endParaRPr lang="es-ES" sz="1400" b="1">
            <a:solidFill>
              <a:schemeClr val="bg2">
                <a:lumMod val="50000"/>
              </a:schemeClr>
            </a:solidFill>
            <a:latin typeface="+mn-lt"/>
          </a:endParaRPr>
        </a:p>
      </xdr:txBody>
    </xdr:sp>
    <xdr:clientData/>
  </xdr:twoCellAnchor>
  <xdr:oneCellAnchor>
    <xdr:from>
      <xdr:col>17</xdr:col>
      <xdr:colOff>0</xdr:colOff>
      <xdr:row>41</xdr:row>
      <xdr:rowOff>101600</xdr:rowOff>
    </xdr:from>
    <xdr:ext cx="184731" cy="264560"/>
    <xdr:sp macro="" textlink="">
      <xdr:nvSpPr>
        <xdr:cNvPr id="17" name="33 CuadroTexto"/>
        <xdr:cNvSpPr txBox="1"/>
      </xdr:nvSpPr>
      <xdr:spPr>
        <a:xfrm>
          <a:off x="8557260" y="93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2</xdr:col>
      <xdr:colOff>213360</xdr:colOff>
      <xdr:row>53</xdr:row>
      <xdr:rowOff>154798</xdr:rowOff>
    </xdr:from>
    <xdr:to>
      <xdr:col>6</xdr:col>
      <xdr:colOff>233082</xdr:colOff>
      <xdr:row>58</xdr:row>
      <xdr:rowOff>77104</xdr:rowOff>
    </xdr:to>
    <xdr:sp macro="" textlink="">
      <xdr:nvSpPr>
        <xdr:cNvPr id="18" name="CuadroTexto 17"/>
        <xdr:cNvSpPr txBox="1"/>
      </xdr:nvSpPr>
      <xdr:spPr>
        <a:xfrm>
          <a:off x="1316019" y="10258022"/>
          <a:ext cx="1991957" cy="818776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400" b="1">
              <a:solidFill>
                <a:schemeClr val="bg2">
                  <a:lumMod val="50000"/>
                </a:schemeClr>
              </a:solidFill>
              <a:latin typeface="+mn-lt"/>
            </a:rPr>
            <a:t>Porcentaje</a:t>
          </a:r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 del total</a:t>
          </a:r>
        </a:p>
        <a:p>
          <a:pPr algn="ctr"/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de</a:t>
          </a:r>
        </a:p>
        <a:p>
          <a:pPr algn="ctr"/>
          <a:r>
            <a:rPr lang="es-ES" sz="1400" b="1" baseline="0">
              <a:solidFill>
                <a:schemeClr val="bg2">
                  <a:lumMod val="50000"/>
                </a:schemeClr>
              </a:solidFill>
              <a:latin typeface="+mn-lt"/>
            </a:rPr>
            <a:t>incidentes gestionados</a:t>
          </a:r>
          <a:endParaRPr lang="es-ES" sz="1400" b="1">
            <a:solidFill>
              <a:schemeClr val="bg2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5</xdr:col>
      <xdr:colOff>448236</xdr:colOff>
      <xdr:row>48</xdr:row>
      <xdr:rowOff>116551</xdr:rowOff>
    </xdr:from>
    <xdr:to>
      <xdr:col>15</xdr:col>
      <xdr:colOff>305996</xdr:colOff>
      <xdr:row>65</xdr:row>
      <xdr:rowOff>175422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421341</xdr:colOff>
      <xdr:row>56</xdr:row>
      <xdr:rowOff>17927</xdr:rowOff>
    </xdr:from>
    <xdr:to>
      <xdr:col>10</xdr:col>
      <xdr:colOff>522941</xdr:colOff>
      <xdr:row>57</xdr:row>
      <xdr:rowOff>129687</xdr:rowOff>
    </xdr:to>
    <xdr:sp macro="" textlink="">
      <xdr:nvSpPr>
        <xdr:cNvPr id="20" name="32 Rectángulo redondeado"/>
        <xdr:cNvSpPr/>
      </xdr:nvSpPr>
      <xdr:spPr>
        <a:xfrm>
          <a:off x="5082988" y="10659033"/>
          <a:ext cx="630518" cy="291054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492461</xdr:colOff>
      <xdr:row>56</xdr:row>
      <xdr:rowOff>68727</xdr:rowOff>
    </xdr:from>
    <xdr:to>
      <xdr:col>10</xdr:col>
      <xdr:colOff>441661</xdr:colOff>
      <xdr:row>57</xdr:row>
      <xdr:rowOff>78887</xdr:rowOff>
    </xdr:to>
    <xdr:sp macro="" textlink="">
      <xdr:nvSpPr>
        <xdr:cNvPr id="21" name="34 CuadroTexto"/>
        <xdr:cNvSpPr txBox="1"/>
      </xdr:nvSpPr>
      <xdr:spPr>
        <a:xfrm>
          <a:off x="5154108" y="10709833"/>
          <a:ext cx="478118" cy="1894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0</xdr:col>
      <xdr:colOff>579121</xdr:colOff>
      <xdr:row>33</xdr:row>
      <xdr:rowOff>116540</xdr:rowOff>
    </xdr:from>
    <xdr:to>
      <xdr:col>14</xdr:col>
      <xdr:colOff>118738</xdr:colOff>
      <xdr:row>64</xdr:row>
      <xdr:rowOff>152400</xdr:rowOff>
    </xdr:to>
    <xdr:sp macro="" textlink="">
      <xdr:nvSpPr>
        <xdr:cNvPr id="22" name="1 Rectángulo"/>
        <xdr:cNvSpPr/>
      </xdr:nvSpPr>
      <xdr:spPr>
        <a:xfrm>
          <a:off x="579121" y="6400799"/>
          <a:ext cx="6845852" cy="582706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9</xdr:col>
      <xdr:colOff>71718</xdr:colOff>
      <xdr:row>0</xdr:row>
      <xdr:rowOff>28239</xdr:rowOff>
    </xdr:from>
    <xdr:to>
      <xdr:col>15</xdr:col>
      <xdr:colOff>20400</xdr:colOff>
      <xdr:row>4</xdr:row>
      <xdr:rowOff>71083</xdr:rowOff>
    </xdr:to>
    <xdr:pic>
      <xdr:nvPicPr>
        <xdr:cNvPr id="23" name="Imagen 22"/>
        <xdr:cNvPicPr>
          <a:picLocks/>
        </xdr:cNvPicPr>
      </xdr:nvPicPr>
      <xdr:blipFill>
        <a:blip xmlns:r="http://schemas.openxmlformats.org/officeDocument/2006/relationships" r:embed="rId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365" y="28239"/>
          <a:ext cx="2916000" cy="7600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134472</xdr:rowOff>
    </xdr:from>
    <xdr:to>
      <xdr:col>14</xdr:col>
      <xdr:colOff>118737</xdr:colOff>
      <xdr:row>33</xdr:row>
      <xdr:rowOff>35859</xdr:rowOff>
    </xdr:to>
    <xdr:sp macro="" textlink="">
      <xdr:nvSpPr>
        <xdr:cNvPr id="2" name="1 Rectángulo"/>
        <xdr:cNvSpPr/>
      </xdr:nvSpPr>
      <xdr:spPr>
        <a:xfrm>
          <a:off x="579120" y="2106707"/>
          <a:ext cx="6845852" cy="4294093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22</xdr:row>
      <xdr:rowOff>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4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3.-</a:t>
          </a:r>
        </a:p>
      </xdr:txBody>
    </xdr:sp>
    <xdr:clientData/>
  </xdr:twoCellAnchor>
  <xdr:twoCellAnchor>
    <xdr:from>
      <xdr:col>4</xdr:col>
      <xdr:colOff>475129</xdr:colOff>
      <xdr:row>61</xdr:row>
      <xdr:rowOff>98605</xdr:rowOff>
    </xdr:from>
    <xdr:to>
      <xdr:col>5</xdr:col>
      <xdr:colOff>125506</xdr:colOff>
      <xdr:row>61</xdr:row>
      <xdr:rowOff>144324</xdr:rowOff>
    </xdr:to>
    <xdr:sp macro="" textlink="">
      <xdr:nvSpPr>
        <xdr:cNvPr id="10" name="37 CuadroTexto"/>
        <xdr:cNvSpPr txBox="1"/>
      </xdr:nvSpPr>
      <xdr:spPr>
        <a:xfrm>
          <a:off x="2494429" y="1171148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61</xdr:row>
      <xdr:rowOff>89632</xdr:rowOff>
    </xdr:from>
    <xdr:to>
      <xdr:col>4</xdr:col>
      <xdr:colOff>170329</xdr:colOff>
      <xdr:row>61</xdr:row>
      <xdr:rowOff>135351</xdr:rowOff>
    </xdr:to>
    <xdr:sp macro="" textlink="">
      <xdr:nvSpPr>
        <xdr:cNvPr id="11" name="38 CuadroTexto"/>
        <xdr:cNvSpPr txBox="1"/>
      </xdr:nvSpPr>
      <xdr:spPr>
        <a:xfrm>
          <a:off x="2013473" y="1170251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61</xdr:row>
      <xdr:rowOff>89638</xdr:rowOff>
    </xdr:from>
    <xdr:to>
      <xdr:col>3</xdr:col>
      <xdr:colOff>242049</xdr:colOff>
      <xdr:row>61</xdr:row>
      <xdr:rowOff>135357</xdr:rowOff>
    </xdr:to>
    <xdr:sp macro="" textlink="">
      <xdr:nvSpPr>
        <xdr:cNvPr id="12" name="39 CuadroTexto"/>
        <xdr:cNvSpPr txBox="1"/>
      </xdr:nvSpPr>
      <xdr:spPr>
        <a:xfrm>
          <a:off x="1556275" y="1170251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oneCellAnchor>
    <xdr:from>
      <xdr:col>17</xdr:col>
      <xdr:colOff>0</xdr:colOff>
      <xdr:row>48</xdr:row>
      <xdr:rowOff>101600</xdr:rowOff>
    </xdr:from>
    <xdr:ext cx="184731" cy="264560"/>
    <xdr:sp macro="" textlink="">
      <xdr:nvSpPr>
        <xdr:cNvPr id="17" name="33 CuadroTexto"/>
        <xdr:cNvSpPr txBox="1"/>
      </xdr:nvSpPr>
      <xdr:spPr>
        <a:xfrm>
          <a:off x="8557260" y="93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9</xdr:col>
      <xdr:colOff>80682</xdr:colOff>
      <xdr:row>0</xdr:row>
      <xdr:rowOff>26891</xdr:rowOff>
    </xdr:from>
    <xdr:to>
      <xdr:col>15</xdr:col>
      <xdr:colOff>29364</xdr:colOff>
      <xdr:row>4</xdr:row>
      <xdr:rowOff>62115</xdr:rowOff>
    </xdr:to>
    <xdr:pic>
      <xdr:nvPicPr>
        <xdr:cNvPr id="14" name="Imagen 13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2329" y="26891"/>
          <a:ext cx="2916000" cy="752400"/>
        </a:xfrm>
        <a:prstGeom prst="rect">
          <a:avLst/>
        </a:prstGeom>
      </xdr:spPr>
    </xdr:pic>
    <xdr:clientData/>
  </xdr:twoCellAnchor>
  <xdr:oneCellAnchor>
    <xdr:from>
      <xdr:col>17</xdr:col>
      <xdr:colOff>0</xdr:colOff>
      <xdr:row>18</xdr:row>
      <xdr:rowOff>101600</xdr:rowOff>
    </xdr:from>
    <xdr:ext cx="184731" cy="264560"/>
    <xdr:sp macro="" textlink="">
      <xdr:nvSpPr>
        <xdr:cNvPr id="15" name="33 CuadroTexto"/>
        <xdr:cNvSpPr txBox="1"/>
      </xdr:nvSpPr>
      <xdr:spPr>
        <a:xfrm>
          <a:off x="8588188" y="44405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76665</xdr:colOff>
      <xdr:row>8</xdr:row>
      <xdr:rowOff>35156</xdr:rowOff>
    </xdr:from>
    <xdr:to>
      <xdr:col>17</xdr:col>
      <xdr:colOff>340434</xdr:colOff>
      <xdr:row>8</xdr:row>
      <xdr:rowOff>169919</xdr:rowOff>
    </xdr:to>
    <xdr:sp macro="" textlink="">
      <xdr:nvSpPr>
        <xdr:cNvPr id="2" name="1 CuadroTexto"/>
        <xdr:cNvSpPr txBox="1"/>
      </xdr:nvSpPr>
      <xdr:spPr>
        <a:xfrm>
          <a:off x="6683205" y="1559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8</xdr:row>
      <xdr:rowOff>83182</xdr:rowOff>
    </xdr:from>
    <xdr:to>
      <xdr:col>17</xdr:col>
      <xdr:colOff>297210</xdr:colOff>
      <xdr:row>8</xdr:row>
      <xdr:rowOff>128901</xdr:rowOff>
    </xdr:to>
    <xdr:sp macro="" textlink="">
      <xdr:nvSpPr>
        <xdr:cNvPr id="3" name="2 CuadroTexto"/>
        <xdr:cNvSpPr txBox="1"/>
      </xdr:nvSpPr>
      <xdr:spPr>
        <a:xfrm>
          <a:off x="6723750" y="1607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8</xdr:col>
      <xdr:colOff>57150</xdr:colOff>
      <xdr:row>4</xdr:row>
      <xdr:rowOff>66675</xdr:rowOff>
    </xdr:to>
    <xdr:pic>
      <xdr:nvPicPr>
        <xdr:cNvPr id="4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" y="190500"/>
          <a:ext cx="277749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137160</xdr:colOff>
      <xdr:row>27</xdr:row>
      <xdr:rowOff>137160</xdr:rowOff>
    </xdr:from>
    <xdr:to>
      <xdr:col>2</xdr:col>
      <xdr:colOff>228600</xdr:colOff>
      <xdr:row>29</xdr:row>
      <xdr:rowOff>167640</xdr:rowOff>
    </xdr:to>
    <xdr:sp macro="" textlink="">
      <xdr:nvSpPr>
        <xdr:cNvPr id="5" name="4 CuadroTexto"/>
        <xdr:cNvSpPr txBox="1"/>
      </xdr:nvSpPr>
      <xdr:spPr>
        <a:xfrm>
          <a:off x="525780" y="5280660"/>
          <a:ext cx="480060" cy="411480"/>
        </a:xfrm>
        <a:prstGeom prst="rect">
          <a:avLst/>
        </a:prstGeom>
        <a:noFill/>
        <a:ln w="2540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s-ES" sz="2800" b="1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1</xdr:col>
      <xdr:colOff>137160</xdr:colOff>
      <xdr:row>29</xdr:row>
      <xdr:rowOff>152400</xdr:rowOff>
    </xdr:from>
    <xdr:to>
      <xdr:col>1</xdr:col>
      <xdr:colOff>137160</xdr:colOff>
      <xdr:row>33</xdr:row>
      <xdr:rowOff>38400</xdr:rowOff>
    </xdr:to>
    <xdr:cxnSp macro="">
      <xdr:nvCxnSpPr>
        <xdr:cNvPr id="6" name="5 Conector recto"/>
        <xdr:cNvCxnSpPr/>
      </xdr:nvCxnSpPr>
      <xdr:spPr>
        <a:xfrm>
          <a:off x="525780" y="5676900"/>
          <a:ext cx="0" cy="64800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33</xdr:row>
      <xdr:rowOff>38100</xdr:rowOff>
    </xdr:from>
    <xdr:to>
      <xdr:col>16</xdr:col>
      <xdr:colOff>22860</xdr:colOff>
      <xdr:row>33</xdr:row>
      <xdr:rowOff>38100</xdr:rowOff>
    </xdr:to>
    <xdr:cxnSp macro="">
      <xdr:nvCxnSpPr>
        <xdr:cNvPr id="7" name="6 Conector recto"/>
        <xdr:cNvCxnSpPr/>
      </xdr:nvCxnSpPr>
      <xdr:spPr>
        <a:xfrm>
          <a:off x="518160" y="6324600"/>
          <a:ext cx="5722620" cy="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284635</xdr:colOff>
      <xdr:row>1</xdr:row>
      <xdr:rowOff>30481</xdr:rowOff>
    </xdr:from>
    <xdr:to>
      <xdr:col>10</xdr:col>
      <xdr:colOff>348135</xdr:colOff>
      <xdr:row>2</xdr:row>
      <xdr:rowOff>114525</xdr:rowOff>
    </xdr:to>
    <xdr:sp macro="" textlink="">
      <xdr:nvSpPr>
        <xdr:cNvPr id="9" name="30 CuadroTexto"/>
        <xdr:cNvSpPr txBox="1"/>
      </xdr:nvSpPr>
      <xdr:spPr>
        <a:xfrm>
          <a:off x="3004975" y="220981"/>
          <a:ext cx="1229360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7</xdr:col>
      <xdr:colOff>266700</xdr:colOff>
      <xdr:row>2</xdr:row>
      <xdr:rowOff>184237</xdr:rowOff>
    </xdr:from>
    <xdr:to>
      <xdr:col>10</xdr:col>
      <xdr:colOff>330200</xdr:colOff>
      <xdr:row>4</xdr:row>
      <xdr:rowOff>78740</xdr:rowOff>
    </xdr:to>
    <xdr:sp macro="" textlink="">
      <xdr:nvSpPr>
        <xdr:cNvPr id="10" name="31 CuadroTexto"/>
        <xdr:cNvSpPr txBox="1"/>
      </xdr:nvSpPr>
      <xdr:spPr>
        <a:xfrm>
          <a:off x="2987040" y="565237"/>
          <a:ext cx="1229360" cy="27550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10</xdr:col>
      <xdr:colOff>190500</xdr:colOff>
      <xdr:row>1</xdr:row>
      <xdr:rowOff>7620</xdr:rowOff>
    </xdr:from>
    <xdr:to>
      <xdr:col>17</xdr:col>
      <xdr:colOff>386160</xdr:colOff>
      <xdr:row>4</xdr:row>
      <xdr:rowOff>188520</xdr:rowOff>
    </xdr:to>
    <xdr:pic>
      <xdr:nvPicPr>
        <xdr:cNvPr id="11" name="Imagen 10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98120"/>
          <a:ext cx="2916000" cy="7524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18</xdr:row>
      <xdr:rowOff>101600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9215120" y="3820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4</xdr:col>
      <xdr:colOff>475129</xdr:colOff>
      <xdr:row>60</xdr:row>
      <xdr:rowOff>98605</xdr:rowOff>
    </xdr:from>
    <xdr:to>
      <xdr:col>5</xdr:col>
      <xdr:colOff>125506</xdr:colOff>
      <xdr:row>60</xdr:row>
      <xdr:rowOff>144324</xdr:rowOff>
    </xdr:to>
    <xdr:sp macro="" textlink="">
      <xdr:nvSpPr>
        <xdr:cNvPr id="10" name="37 CuadroTexto"/>
        <xdr:cNvSpPr txBox="1"/>
      </xdr:nvSpPr>
      <xdr:spPr>
        <a:xfrm>
          <a:off x="2494429" y="1153622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60</xdr:row>
      <xdr:rowOff>89632</xdr:rowOff>
    </xdr:from>
    <xdr:to>
      <xdr:col>4</xdr:col>
      <xdr:colOff>170329</xdr:colOff>
      <xdr:row>60</xdr:row>
      <xdr:rowOff>135351</xdr:rowOff>
    </xdr:to>
    <xdr:sp macro="" textlink="">
      <xdr:nvSpPr>
        <xdr:cNvPr id="11" name="38 CuadroTexto"/>
        <xdr:cNvSpPr txBox="1"/>
      </xdr:nvSpPr>
      <xdr:spPr>
        <a:xfrm>
          <a:off x="2013473" y="1152725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60</xdr:row>
      <xdr:rowOff>89638</xdr:rowOff>
    </xdr:from>
    <xdr:to>
      <xdr:col>3</xdr:col>
      <xdr:colOff>242049</xdr:colOff>
      <xdr:row>60</xdr:row>
      <xdr:rowOff>135357</xdr:rowOff>
    </xdr:to>
    <xdr:sp macro="" textlink="">
      <xdr:nvSpPr>
        <xdr:cNvPr id="12" name="39 CuadroTexto"/>
        <xdr:cNvSpPr txBox="1"/>
      </xdr:nvSpPr>
      <xdr:spPr>
        <a:xfrm>
          <a:off x="1556275" y="1152725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0</xdr:col>
      <xdr:colOff>609600</xdr:colOff>
      <xdr:row>49</xdr:row>
      <xdr:rowOff>7620</xdr:rowOff>
    </xdr:from>
    <xdr:to>
      <xdr:col>5</xdr:col>
      <xdr:colOff>269240</xdr:colOff>
      <xdr:row>61</xdr:row>
      <xdr:rowOff>160020</xdr:rowOff>
    </xdr:to>
    <xdr:graphicFrame macro="">
      <xdr:nvGraphicFramePr>
        <xdr:cNvPr id="14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611052</xdr:colOff>
      <xdr:row>22</xdr:row>
      <xdr:rowOff>121833</xdr:rowOff>
    </xdr:from>
    <xdr:to>
      <xdr:col>14</xdr:col>
      <xdr:colOff>46276</xdr:colOff>
      <xdr:row>43</xdr:row>
      <xdr:rowOff>63563</xdr:rowOff>
    </xdr:to>
    <xdr:graphicFrame macro="">
      <xdr:nvGraphicFramePr>
        <xdr:cNvPr id="28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34" name="2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3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3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39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40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4.-</a:t>
          </a:r>
        </a:p>
      </xdr:txBody>
    </xdr:sp>
    <xdr:clientData/>
  </xdr:twoCellAnchor>
  <xdr:twoCellAnchor>
    <xdr:from>
      <xdr:col>0</xdr:col>
      <xdr:colOff>568960</xdr:colOff>
      <xdr:row>11</xdr:row>
      <xdr:rowOff>0</xdr:rowOff>
    </xdr:from>
    <xdr:to>
      <xdr:col>14</xdr:col>
      <xdr:colOff>109772</xdr:colOff>
      <xdr:row>44</xdr:row>
      <xdr:rowOff>40640</xdr:rowOff>
    </xdr:to>
    <xdr:sp macro="" textlink="">
      <xdr:nvSpPr>
        <xdr:cNvPr id="41" name="1 Rectángulo"/>
        <xdr:cNvSpPr/>
      </xdr:nvSpPr>
      <xdr:spPr>
        <a:xfrm>
          <a:off x="568960" y="2123440"/>
          <a:ext cx="6845852" cy="654304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5</xdr:col>
      <xdr:colOff>375920</xdr:colOff>
      <xdr:row>49</xdr:row>
      <xdr:rowOff>20320</xdr:rowOff>
    </xdr:from>
    <xdr:to>
      <xdr:col>9</xdr:col>
      <xdr:colOff>472440</xdr:colOff>
      <xdr:row>61</xdr:row>
      <xdr:rowOff>172720</xdr:rowOff>
    </xdr:to>
    <xdr:graphicFrame macro="">
      <xdr:nvGraphicFramePr>
        <xdr:cNvPr id="4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30480</xdr:colOff>
      <xdr:row>49</xdr:row>
      <xdr:rowOff>20320</xdr:rowOff>
    </xdr:from>
    <xdr:to>
      <xdr:col>14</xdr:col>
      <xdr:colOff>127000</xdr:colOff>
      <xdr:row>61</xdr:row>
      <xdr:rowOff>172720</xdr:rowOff>
    </xdr:to>
    <xdr:graphicFrame macro="">
      <xdr:nvGraphicFramePr>
        <xdr:cNvPr id="43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132080</xdr:colOff>
      <xdr:row>49</xdr:row>
      <xdr:rowOff>81280</xdr:rowOff>
    </xdr:from>
    <xdr:to>
      <xdr:col>14</xdr:col>
      <xdr:colOff>6420</xdr:colOff>
      <xdr:row>50</xdr:row>
      <xdr:rowOff>83863</xdr:rowOff>
    </xdr:to>
    <xdr:sp macro="" textlink="">
      <xdr:nvSpPr>
        <xdr:cNvPr id="44" name="20 CuadroTexto"/>
        <xdr:cNvSpPr txBox="1"/>
      </xdr:nvSpPr>
      <xdr:spPr bwMode="auto">
        <a:xfrm>
          <a:off x="5323840" y="9570720"/>
          <a:ext cx="1987620" cy="175303"/>
        </a:xfrm>
        <a:prstGeom prst="rect">
          <a:avLst/>
        </a:prstGeom>
        <a:solidFill>
          <a:schemeClr val="bg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100" b="1" u="sng">
              <a:solidFill>
                <a:schemeClr val="bg1"/>
              </a:solidFill>
            </a:rPr>
            <a:t>DETENCIONES E IMPUTACIONES</a:t>
          </a:r>
        </a:p>
      </xdr:txBody>
    </xdr:sp>
    <xdr:clientData/>
  </xdr:twoCellAnchor>
  <xdr:twoCellAnchor editAs="oneCell">
    <xdr:from>
      <xdr:col>9</xdr:col>
      <xdr:colOff>32656</xdr:colOff>
      <xdr:row>0</xdr:row>
      <xdr:rowOff>0</xdr:rowOff>
    </xdr:from>
    <xdr:to>
      <xdr:col>15</xdr:col>
      <xdr:colOff>20399</xdr:colOff>
      <xdr:row>4</xdr:row>
      <xdr:rowOff>55714</xdr:rowOff>
    </xdr:to>
    <xdr:pic>
      <xdr:nvPicPr>
        <xdr:cNvPr id="18" name="Imagen 17"/>
        <xdr:cNvPicPr>
          <a:picLocks/>
        </xdr:cNvPicPr>
      </xdr:nvPicPr>
      <xdr:blipFill>
        <a:blip xmlns:r="http://schemas.openxmlformats.org/officeDocument/2006/relationships" r:embed="rId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9085" y="0"/>
          <a:ext cx="2916000" cy="75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76665</xdr:colOff>
      <xdr:row>6</xdr:row>
      <xdr:rowOff>35156</xdr:rowOff>
    </xdr:from>
    <xdr:to>
      <xdr:col>17</xdr:col>
      <xdr:colOff>340434</xdr:colOff>
      <xdr:row>6</xdr:row>
      <xdr:rowOff>169919</xdr:rowOff>
    </xdr:to>
    <xdr:sp macro="" textlink="">
      <xdr:nvSpPr>
        <xdr:cNvPr id="2" name="104 CuadroTexto"/>
        <xdr:cNvSpPr txBox="1"/>
      </xdr:nvSpPr>
      <xdr:spPr>
        <a:xfrm>
          <a:off x="6683205" y="1178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6</xdr:row>
      <xdr:rowOff>83182</xdr:rowOff>
    </xdr:from>
    <xdr:to>
      <xdr:col>17</xdr:col>
      <xdr:colOff>297210</xdr:colOff>
      <xdr:row>6</xdr:row>
      <xdr:rowOff>128901</xdr:rowOff>
    </xdr:to>
    <xdr:sp macro="" textlink="">
      <xdr:nvSpPr>
        <xdr:cNvPr id="3" name="105 CuadroTexto"/>
        <xdr:cNvSpPr txBox="1"/>
      </xdr:nvSpPr>
      <xdr:spPr>
        <a:xfrm>
          <a:off x="6723750" y="1226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37106</xdr:colOff>
      <xdr:row>8</xdr:row>
      <xdr:rowOff>116618</xdr:rowOff>
    </xdr:from>
    <xdr:to>
      <xdr:col>1</xdr:col>
      <xdr:colOff>285585</xdr:colOff>
      <xdr:row>9</xdr:row>
      <xdr:rowOff>164608</xdr:rowOff>
    </xdr:to>
    <xdr:sp macro="" textlink="">
      <xdr:nvSpPr>
        <xdr:cNvPr id="4" name="106 CuadroTexto"/>
        <xdr:cNvSpPr txBox="1"/>
      </xdr:nvSpPr>
      <xdr:spPr>
        <a:xfrm>
          <a:off x="425726" y="1632998"/>
          <a:ext cx="248479" cy="23849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s-ES" sz="1400" b="1">
              <a:solidFill>
                <a:schemeClr val="bg1"/>
              </a:solidFill>
            </a:rPr>
            <a:t>0</a:t>
          </a:r>
        </a:p>
      </xdr:txBody>
    </xdr:sp>
    <xdr:clientData/>
  </xdr:twoCellAnchor>
  <xdr:twoCellAnchor>
    <xdr:from>
      <xdr:col>1</xdr:col>
      <xdr:colOff>35860</xdr:colOff>
      <xdr:row>8</xdr:row>
      <xdr:rowOff>35860</xdr:rowOff>
    </xdr:from>
    <xdr:to>
      <xdr:col>1</xdr:col>
      <xdr:colOff>296316</xdr:colOff>
      <xdr:row>8</xdr:row>
      <xdr:rowOff>81579</xdr:rowOff>
    </xdr:to>
    <xdr:sp macro="" textlink="">
      <xdr:nvSpPr>
        <xdr:cNvPr id="5" name="109 CuadroTexto"/>
        <xdr:cNvSpPr txBox="1"/>
      </xdr:nvSpPr>
      <xdr:spPr>
        <a:xfrm>
          <a:off x="424480" y="1552240"/>
          <a:ext cx="260456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8</xdr:col>
      <xdr:colOff>57150</xdr:colOff>
      <xdr:row>4</xdr:row>
      <xdr:rowOff>66675</xdr:rowOff>
    </xdr:to>
    <xdr:pic>
      <xdr:nvPicPr>
        <xdr:cNvPr id="6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" y="190500"/>
          <a:ext cx="277749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76665</xdr:colOff>
      <xdr:row>6</xdr:row>
      <xdr:rowOff>35156</xdr:rowOff>
    </xdr:from>
    <xdr:to>
      <xdr:col>17</xdr:col>
      <xdr:colOff>340434</xdr:colOff>
      <xdr:row>6</xdr:row>
      <xdr:rowOff>169919</xdr:rowOff>
    </xdr:to>
    <xdr:sp macro="" textlink="">
      <xdr:nvSpPr>
        <xdr:cNvPr id="7" name="2 CuadroTexto"/>
        <xdr:cNvSpPr txBox="1"/>
      </xdr:nvSpPr>
      <xdr:spPr>
        <a:xfrm>
          <a:off x="6683205" y="1178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6</xdr:row>
      <xdr:rowOff>83182</xdr:rowOff>
    </xdr:from>
    <xdr:to>
      <xdr:col>17</xdr:col>
      <xdr:colOff>297210</xdr:colOff>
      <xdr:row>6</xdr:row>
      <xdr:rowOff>128901</xdr:rowOff>
    </xdr:to>
    <xdr:sp macro="" textlink="">
      <xdr:nvSpPr>
        <xdr:cNvPr id="8" name="3 CuadroTexto"/>
        <xdr:cNvSpPr txBox="1"/>
      </xdr:nvSpPr>
      <xdr:spPr>
        <a:xfrm>
          <a:off x="6723750" y="1226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35860</xdr:colOff>
      <xdr:row>8</xdr:row>
      <xdr:rowOff>35860</xdr:rowOff>
    </xdr:from>
    <xdr:to>
      <xdr:col>1</xdr:col>
      <xdr:colOff>296316</xdr:colOff>
      <xdr:row>8</xdr:row>
      <xdr:rowOff>81579</xdr:rowOff>
    </xdr:to>
    <xdr:sp macro="" textlink="">
      <xdr:nvSpPr>
        <xdr:cNvPr id="41" name="44 CuadroTexto"/>
        <xdr:cNvSpPr txBox="1"/>
      </xdr:nvSpPr>
      <xdr:spPr>
        <a:xfrm>
          <a:off x="424480" y="1552240"/>
          <a:ext cx="260456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10</xdr:col>
      <xdr:colOff>264160</xdr:colOff>
      <xdr:row>0</xdr:row>
      <xdr:rowOff>182880</xdr:rowOff>
    </xdr:from>
    <xdr:to>
      <xdr:col>18</xdr:col>
      <xdr:colOff>19520</xdr:colOff>
      <xdr:row>4</xdr:row>
      <xdr:rowOff>163120</xdr:rowOff>
    </xdr:to>
    <xdr:pic>
      <xdr:nvPicPr>
        <xdr:cNvPr id="12" name="Imagen 11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960" y="182880"/>
          <a:ext cx="2844000" cy="7524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19</xdr:row>
      <xdr:rowOff>101600</xdr:rowOff>
    </xdr:from>
    <xdr:ext cx="184731" cy="264560"/>
    <xdr:sp macro="" textlink="">
      <xdr:nvSpPr>
        <xdr:cNvPr id="2" name="33 CuadroTexto"/>
        <xdr:cNvSpPr txBox="1"/>
      </xdr:nvSpPr>
      <xdr:spPr>
        <a:xfrm>
          <a:off x="8122920" y="3622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4</xdr:col>
      <xdr:colOff>475129</xdr:colOff>
      <xdr:row>62</xdr:row>
      <xdr:rowOff>98605</xdr:rowOff>
    </xdr:from>
    <xdr:to>
      <xdr:col>5</xdr:col>
      <xdr:colOff>125506</xdr:colOff>
      <xdr:row>62</xdr:row>
      <xdr:rowOff>144324</xdr:rowOff>
    </xdr:to>
    <xdr:sp macro="" textlink="">
      <xdr:nvSpPr>
        <xdr:cNvPr id="3" name="37 CuadroTexto"/>
        <xdr:cNvSpPr txBox="1"/>
      </xdr:nvSpPr>
      <xdr:spPr>
        <a:xfrm>
          <a:off x="2494429" y="1126952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62</xdr:row>
      <xdr:rowOff>89632</xdr:rowOff>
    </xdr:from>
    <xdr:to>
      <xdr:col>4</xdr:col>
      <xdr:colOff>170329</xdr:colOff>
      <xdr:row>62</xdr:row>
      <xdr:rowOff>135351</xdr:rowOff>
    </xdr:to>
    <xdr:sp macro="" textlink="">
      <xdr:nvSpPr>
        <xdr:cNvPr id="4" name="38 CuadroTexto"/>
        <xdr:cNvSpPr txBox="1"/>
      </xdr:nvSpPr>
      <xdr:spPr>
        <a:xfrm>
          <a:off x="2013473" y="1126055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62</xdr:row>
      <xdr:rowOff>89638</xdr:rowOff>
    </xdr:from>
    <xdr:to>
      <xdr:col>3</xdr:col>
      <xdr:colOff>242049</xdr:colOff>
      <xdr:row>62</xdr:row>
      <xdr:rowOff>135357</xdr:rowOff>
    </xdr:to>
    <xdr:sp macro="" textlink="">
      <xdr:nvSpPr>
        <xdr:cNvPr id="5" name="39 CuadroTexto"/>
        <xdr:cNvSpPr txBox="1"/>
      </xdr:nvSpPr>
      <xdr:spPr>
        <a:xfrm>
          <a:off x="1556275" y="1126055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42629</xdr:colOff>
      <xdr:row>4</xdr:row>
      <xdr:rowOff>81280</xdr:rowOff>
    </xdr:to>
    <xdr:pic>
      <xdr:nvPicPr>
        <xdr:cNvPr id="9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10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11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12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13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4.-</a:t>
          </a:r>
        </a:p>
      </xdr:txBody>
    </xdr:sp>
    <xdr:clientData/>
  </xdr:twoCellAnchor>
  <xdr:twoCellAnchor>
    <xdr:from>
      <xdr:col>0</xdr:col>
      <xdr:colOff>589280</xdr:colOff>
      <xdr:row>11</xdr:row>
      <xdr:rowOff>81280</xdr:rowOff>
    </xdr:from>
    <xdr:to>
      <xdr:col>14</xdr:col>
      <xdr:colOff>130092</xdr:colOff>
      <xdr:row>63</xdr:row>
      <xdr:rowOff>142240</xdr:rowOff>
    </xdr:to>
    <xdr:sp macro="" textlink="">
      <xdr:nvSpPr>
        <xdr:cNvPr id="14" name="1 Rectángulo"/>
        <xdr:cNvSpPr/>
      </xdr:nvSpPr>
      <xdr:spPr>
        <a:xfrm>
          <a:off x="589280" y="2204720"/>
          <a:ext cx="6845852" cy="958088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7</xdr:col>
      <xdr:colOff>172720</xdr:colOff>
      <xdr:row>11</xdr:row>
      <xdr:rowOff>89618</xdr:rowOff>
    </xdr:from>
    <xdr:to>
      <xdr:col>14</xdr:col>
      <xdr:colOff>92324</xdr:colOff>
      <xdr:row>12</xdr:row>
      <xdr:rowOff>121423</xdr:rowOff>
    </xdr:to>
    <xdr:sp macro="" textlink="">
      <xdr:nvSpPr>
        <xdr:cNvPr id="22" name="65 CuadroTexto"/>
        <xdr:cNvSpPr txBox="1"/>
      </xdr:nvSpPr>
      <xdr:spPr>
        <a:xfrm>
          <a:off x="4222206" y="2223218"/>
          <a:ext cx="3653404" cy="227748"/>
        </a:xfrm>
        <a:prstGeom prst="rect">
          <a:avLst/>
        </a:prstGeom>
        <a:solidFill>
          <a:schemeClr val="bg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200" b="1">
              <a:solidFill>
                <a:schemeClr val="bg1"/>
              </a:solidFill>
            </a:rPr>
            <a:t>Hechos</a:t>
          </a:r>
          <a:r>
            <a:rPr lang="es-ES" sz="1200" b="1" baseline="0">
              <a:solidFill>
                <a:schemeClr val="bg1"/>
              </a:solidFill>
            </a:rPr>
            <a:t> denunciados de CIBERCRIMINALIDAD - 2015</a:t>
          </a:r>
        </a:p>
      </xdr:txBody>
    </xdr:sp>
    <xdr:clientData/>
  </xdr:twoCellAnchor>
  <xdr:twoCellAnchor>
    <xdr:from>
      <xdr:col>0</xdr:col>
      <xdr:colOff>650240</xdr:colOff>
      <xdr:row>40</xdr:row>
      <xdr:rowOff>0</xdr:rowOff>
    </xdr:from>
    <xdr:to>
      <xdr:col>8</xdr:col>
      <xdr:colOff>132964</xdr:colOff>
      <xdr:row>41</xdr:row>
      <xdr:rowOff>31805</xdr:rowOff>
    </xdr:to>
    <xdr:sp macro="" textlink="">
      <xdr:nvSpPr>
        <xdr:cNvPr id="26" name="65 CuadroTexto"/>
        <xdr:cNvSpPr txBox="1"/>
      </xdr:nvSpPr>
      <xdr:spPr>
        <a:xfrm>
          <a:off x="650240" y="7142480"/>
          <a:ext cx="3617844" cy="224845"/>
        </a:xfrm>
        <a:prstGeom prst="rect">
          <a:avLst/>
        </a:prstGeom>
        <a:solidFill>
          <a:schemeClr val="bg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200" b="1">
              <a:solidFill>
                <a:schemeClr val="bg1"/>
              </a:solidFill>
            </a:rPr>
            <a:t>Hechos</a:t>
          </a:r>
          <a:r>
            <a:rPr lang="es-ES" sz="1200" b="1" baseline="0">
              <a:solidFill>
                <a:schemeClr val="bg1"/>
              </a:solidFill>
            </a:rPr>
            <a:t> denunciados de CIBERCRIMINALIDAD - 2015</a:t>
          </a:r>
        </a:p>
      </xdr:txBody>
    </xdr:sp>
    <xdr:clientData/>
  </xdr:twoCellAnchor>
  <xdr:twoCellAnchor editAs="oneCell">
    <xdr:from>
      <xdr:col>9</xdr:col>
      <xdr:colOff>119744</xdr:colOff>
      <xdr:row>0</xdr:row>
      <xdr:rowOff>21772</xdr:rowOff>
    </xdr:from>
    <xdr:to>
      <xdr:col>15</xdr:col>
      <xdr:colOff>31287</xdr:colOff>
      <xdr:row>4</xdr:row>
      <xdr:rowOff>77486</xdr:rowOff>
    </xdr:to>
    <xdr:pic>
      <xdr:nvPicPr>
        <xdr:cNvPr id="17" name="Imagen 16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258" y="21772"/>
          <a:ext cx="2916000" cy="752400"/>
        </a:xfrm>
        <a:prstGeom prst="rect">
          <a:avLst/>
        </a:prstGeom>
      </xdr:spPr>
    </xdr:pic>
    <xdr:clientData/>
  </xdr:twoCellAnchor>
  <xdr:twoCellAnchor editAs="oneCell">
    <xdr:from>
      <xdr:col>6</xdr:col>
      <xdr:colOff>130630</xdr:colOff>
      <xdr:row>18</xdr:row>
      <xdr:rowOff>0</xdr:rowOff>
    </xdr:from>
    <xdr:to>
      <xdr:col>13</xdr:col>
      <xdr:colOff>587829</xdr:colOff>
      <xdr:row>32</xdr:row>
      <xdr:rowOff>174371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3505200"/>
          <a:ext cx="4114799" cy="2917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8</xdr:col>
      <xdr:colOff>490081</xdr:colOff>
      <xdr:row>60</xdr:row>
      <xdr:rowOff>69811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8599714"/>
          <a:ext cx="4408938" cy="311781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548640</xdr:colOff>
      <xdr:row>11</xdr:row>
      <xdr:rowOff>60960</xdr:rowOff>
    </xdr:from>
    <xdr:to>
      <xdr:col>14</xdr:col>
      <xdr:colOff>88257</xdr:colOff>
      <xdr:row>44</xdr:row>
      <xdr:rowOff>81280</xdr:rowOff>
    </xdr:to>
    <xdr:sp macro="" textlink="">
      <xdr:nvSpPr>
        <xdr:cNvPr id="2" name="1 Rectángulo"/>
        <xdr:cNvSpPr/>
      </xdr:nvSpPr>
      <xdr:spPr>
        <a:xfrm>
          <a:off x="548640" y="1991360"/>
          <a:ext cx="6844657" cy="623824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19</xdr:row>
      <xdr:rowOff>101600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3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4.-</a:t>
          </a:r>
        </a:p>
      </xdr:txBody>
    </xdr:sp>
    <xdr:clientData/>
  </xdr:twoCellAnchor>
  <xdr:twoCellAnchor>
    <xdr:from>
      <xdr:col>4</xdr:col>
      <xdr:colOff>475129</xdr:colOff>
      <xdr:row>59</xdr:row>
      <xdr:rowOff>98605</xdr:rowOff>
    </xdr:from>
    <xdr:to>
      <xdr:col>5</xdr:col>
      <xdr:colOff>125506</xdr:colOff>
      <xdr:row>59</xdr:row>
      <xdr:rowOff>144324</xdr:rowOff>
    </xdr:to>
    <xdr:sp macro="" textlink="">
      <xdr:nvSpPr>
        <xdr:cNvPr id="10" name="37 CuadroTexto"/>
        <xdr:cNvSpPr txBox="1"/>
      </xdr:nvSpPr>
      <xdr:spPr>
        <a:xfrm>
          <a:off x="2494429" y="1110188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59</xdr:row>
      <xdr:rowOff>89632</xdr:rowOff>
    </xdr:from>
    <xdr:to>
      <xdr:col>4</xdr:col>
      <xdr:colOff>170329</xdr:colOff>
      <xdr:row>59</xdr:row>
      <xdr:rowOff>135351</xdr:rowOff>
    </xdr:to>
    <xdr:sp macro="" textlink="">
      <xdr:nvSpPr>
        <xdr:cNvPr id="11" name="38 CuadroTexto"/>
        <xdr:cNvSpPr txBox="1"/>
      </xdr:nvSpPr>
      <xdr:spPr>
        <a:xfrm>
          <a:off x="2013473" y="1109291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59</xdr:row>
      <xdr:rowOff>89638</xdr:rowOff>
    </xdr:from>
    <xdr:to>
      <xdr:col>3</xdr:col>
      <xdr:colOff>242049</xdr:colOff>
      <xdr:row>59</xdr:row>
      <xdr:rowOff>135357</xdr:rowOff>
    </xdr:to>
    <xdr:sp macro="" textlink="">
      <xdr:nvSpPr>
        <xdr:cNvPr id="12" name="39 CuadroTexto"/>
        <xdr:cNvSpPr txBox="1"/>
      </xdr:nvSpPr>
      <xdr:spPr>
        <a:xfrm>
          <a:off x="1556275" y="1109291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2</xdr:col>
      <xdr:colOff>83820</xdr:colOff>
      <xdr:row>25</xdr:row>
      <xdr:rowOff>30480</xdr:rowOff>
    </xdr:from>
    <xdr:to>
      <xdr:col>4</xdr:col>
      <xdr:colOff>373380</xdr:colOff>
      <xdr:row>28</xdr:row>
      <xdr:rowOff>175260</xdr:rowOff>
    </xdr:to>
    <xdr:graphicFrame macro="">
      <xdr:nvGraphicFramePr>
        <xdr:cNvPr id="17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182880</xdr:colOff>
      <xdr:row>25</xdr:row>
      <xdr:rowOff>30480</xdr:rowOff>
    </xdr:from>
    <xdr:to>
      <xdr:col>8</xdr:col>
      <xdr:colOff>320040</xdr:colOff>
      <xdr:row>28</xdr:row>
      <xdr:rowOff>167640</xdr:rowOff>
    </xdr:to>
    <xdr:graphicFrame macro="">
      <xdr:nvGraphicFramePr>
        <xdr:cNvPr id="18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129540</xdr:colOff>
      <xdr:row>25</xdr:row>
      <xdr:rowOff>38100</xdr:rowOff>
    </xdr:from>
    <xdr:to>
      <xdr:col>12</xdr:col>
      <xdr:colOff>266700</xdr:colOff>
      <xdr:row>29</xdr:row>
      <xdr:rowOff>0</xdr:rowOff>
    </xdr:to>
    <xdr:graphicFrame macro="">
      <xdr:nvGraphicFramePr>
        <xdr:cNvPr id="1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83820</xdr:colOff>
      <xdr:row>30</xdr:row>
      <xdr:rowOff>25550</xdr:rowOff>
    </xdr:from>
    <xdr:to>
      <xdr:col>4</xdr:col>
      <xdr:colOff>373380</xdr:colOff>
      <xdr:row>33</xdr:row>
      <xdr:rowOff>162710</xdr:rowOff>
    </xdr:to>
    <xdr:graphicFrame macro="">
      <xdr:nvGraphicFramePr>
        <xdr:cNvPr id="20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137160</xdr:colOff>
      <xdr:row>30</xdr:row>
      <xdr:rowOff>33170</xdr:rowOff>
    </xdr:from>
    <xdr:to>
      <xdr:col>12</xdr:col>
      <xdr:colOff>274320</xdr:colOff>
      <xdr:row>34</xdr:row>
      <xdr:rowOff>6276</xdr:rowOff>
    </xdr:to>
    <xdr:graphicFrame macro="">
      <xdr:nvGraphicFramePr>
        <xdr:cNvPr id="22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74049</xdr:colOff>
      <xdr:row>24</xdr:row>
      <xdr:rowOff>48536</xdr:rowOff>
    </xdr:from>
    <xdr:to>
      <xdr:col>4</xdr:col>
      <xdr:colOff>369149</xdr:colOff>
      <xdr:row>24</xdr:row>
      <xdr:rowOff>156536</xdr:rowOff>
    </xdr:to>
    <xdr:sp macro="" textlink="">
      <xdr:nvSpPr>
        <xdr:cNvPr id="23" name="13 CuadroTexto"/>
        <xdr:cNvSpPr txBox="1"/>
      </xdr:nvSpPr>
      <xdr:spPr>
        <a:xfrm>
          <a:off x="1178949" y="4940576"/>
          <a:ext cx="1209500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ACCESO INTERCEPT. IL.ÍCITA</a:t>
          </a:r>
        </a:p>
      </xdr:txBody>
    </xdr:sp>
    <xdr:clientData/>
  </xdr:twoCellAnchor>
  <xdr:twoCellAnchor>
    <xdr:from>
      <xdr:col>6</xdr:col>
      <xdr:colOff>200024</xdr:colOff>
      <xdr:row>24</xdr:row>
      <xdr:rowOff>56030</xdr:rowOff>
    </xdr:from>
    <xdr:to>
      <xdr:col>8</xdr:col>
      <xdr:colOff>333117</xdr:colOff>
      <xdr:row>24</xdr:row>
      <xdr:rowOff>164030</xdr:rowOff>
    </xdr:to>
    <xdr:sp macro="" textlink="">
      <xdr:nvSpPr>
        <xdr:cNvPr id="24" name="14 CuadroTexto"/>
        <xdr:cNvSpPr txBox="1"/>
      </xdr:nvSpPr>
      <xdr:spPr>
        <a:xfrm>
          <a:off x="3270884" y="4948070"/>
          <a:ext cx="1184653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rgbClr val="4A452A"/>
              </a:solidFill>
            </a:rPr>
            <a:t>AMENAZAS</a:t>
          </a:r>
          <a:r>
            <a:rPr lang="es-ES" sz="700" b="1" baseline="0">
              <a:solidFill>
                <a:schemeClr val="bg2">
                  <a:lumMod val="25000"/>
                </a:schemeClr>
              </a:solidFill>
            </a:rPr>
            <a:t> Y COACCIONES</a:t>
          </a:r>
          <a:endParaRPr lang="es-ES" sz="7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10</xdr:col>
      <xdr:colOff>127180</xdr:colOff>
      <xdr:row>24</xdr:row>
      <xdr:rowOff>55288</xdr:rowOff>
    </xdr:from>
    <xdr:to>
      <xdr:col>12</xdr:col>
      <xdr:colOff>248802</xdr:colOff>
      <xdr:row>24</xdr:row>
      <xdr:rowOff>163288</xdr:rowOff>
    </xdr:to>
    <xdr:sp macro="" textlink="">
      <xdr:nvSpPr>
        <xdr:cNvPr id="25" name="15 CuadroTexto"/>
        <xdr:cNvSpPr txBox="1"/>
      </xdr:nvSpPr>
      <xdr:spPr>
        <a:xfrm>
          <a:off x="5301160" y="4947328"/>
          <a:ext cx="1173182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CONTRA EL HONOR</a:t>
          </a:r>
        </a:p>
      </xdr:txBody>
    </xdr:sp>
    <xdr:clientData/>
  </xdr:twoCellAnchor>
  <xdr:twoCellAnchor>
    <xdr:from>
      <xdr:col>2</xdr:col>
      <xdr:colOff>83015</xdr:colOff>
      <xdr:row>29</xdr:row>
      <xdr:rowOff>60201</xdr:rowOff>
    </xdr:from>
    <xdr:to>
      <xdr:col>4</xdr:col>
      <xdr:colOff>378115</xdr:colOff>
      <xdr:row>29</xdr:row>
      <xdr:rowOff>168201</xdr:rowOff>
    </xdr:to>
    <xdr:sp macro="" textlink="">
      <xdr:nvSpPr>
        <xdr:cNvPr id="26" name="16 CuadroTexto"/>
        <xdr:cNvSpPr txBox="1"/>
      </xdr:nvSpPr>
      <xdr:spPr>
        <a:xfrm>
          <a:off x="1187915" y="5866641"/>
          <a:ext cx="1209500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CONTRA PROP.INDT./ INTELEC</a:t>
          </a:r>
          <a:r>
            <a:rPr lang="es-ES" sz="700" b="1">
              <a:solidFill>
                <a:schemeClr val="bg2">
                  <a:lumMod val="50000"/>
                </a:schemeClr>
              </a:solidFill>
            </a:rPr>
            <a:t>.</a:t>
          </a:r>
        </a:p>
      </xdr:txBody>
    </xdr:sp>
    <xdr:clientData/>
  </xdr:twoCellAnchor>
  <xdr:twoCellAnchor>
    <xdr:from>
      <xdr:col>10</xdr:col>
      <xdr:colOff>127181</xdr:colOff>
      <xdr:row>29</xdr:row>
      <xdr:rowOff>65336</xdr:rowOff>
    </xdr:from>
    <xdr:to>
      <xdr:col>12</xdr:col>
      <xdr:colOff>248803</xdr:colOff>
      <xdr:row>29</xdr:row>
      <xdr:rowOff>173336</xdr:rowOff>
    </xdr:to>
    <xdr:sp macro="" textlink="">
      <xdr:nvSpPr>
        <xdr:cNvPr id="28" name="18 CuadroTexto"/>
        <xdr:cNvSpPr txBox="1"/>
      </xdr:nvSpPr>
      <xdr:spPr>
        <a:xfrm>
          <a:off x="5301161" y="5871776"/>
          <a:ext cx="1173182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DELITOS SEXUALES</a:t>
          </a:r>
        </a:p>
      </xdr:txBody>
    </xdr:sp>
    <xdr:clientData/>
  </xdr:twoCellAnchor>
  <xdr:twoCellAnchor>
    <xdr:from>
      <xdr:col>2</xdr:col>
      <xdr:colOff>22860</xdr:colOff>
      <xdr:row>40</xdr:row>
      <xdr:rowOff>96970</xdr:rowOff>
    </xdr:from>
    <xdr:to>
      <xdr:col>12</xdr:col>
      <xdr:colOff>508000</xdr:colOff>
      <xdr:row>43</xdr:row>
      <xdr:rowOff>91890</xdr:rowOff>
    </xdr:to>
    <xdr:graphicFrame macro="">
      <xdr:nvGraphicFramePr>
        <xdr:cNvPr id="29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16406</xdr:colOff>
      <xdr:row>39</xdr:row>
      <xdr:rowOff>63342</xdr:rowOff>
    </xdr:from>
    <xdr:to>
      <xdr:col>12</xdr:col>
      <xdr:colOff>502246</xdr:colOff>
      <xdr:row>40</xdr:row>
      <xdr:rowOff>62780</xdr:rowOff>
    </xdr:to>
    <xdr:sp macro="" textlink="">
      <xdr:nvSpPr>
        <xdr:cNvPr id="30" name="20 CuadroTexto"/>
        <xdr:cNvSpPr txBox="1"/>
      </xdr:nvSpPr>
      <xdr:spPr>
        <a:xfrm>
          <a:off x="1121306" y="7698582"/>
          <a:ext cx="5606480" cy="182318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800" b="1">
              <a:solidFill>
                <a:schemeClr val="bg2">
                  <a:lumMod val="25000"/>
                </a:schemeClr>
              </a:solidFill>
            </a:rPr>
            <a:t>DISTRIBUCIÓN</a:t>
          </a:r>
          <a:r>
            <a:rPr lang="es-ES" sz="800" b="1" baseline="0">
              <a:solidFill>
                <a:schemeClr val="bg2">
                  <a:lumMod val="25000"/>
                </a:schemeClr>
              </a:solidFill>
            </a:rPr>
            <a:t> GLOBAL POR SEXOS</a:t>
          </a:r>
          <a:endParaRPr lang="es-ES" sz="8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2</xdr:col>
      <xdr:colOff>83820</xdr:colOff>
      <xdr:row>35</xdr:row>
      <xdr:rowOff>42136</xdr:rowOff>
    </xdr:from>
    <xdr:to>
      <xdr:col>4</xdr:col>
      <xdr:colOff>373380</xdr:colOff>
      <xdr:row>39</xdr:row>
      <xdr:rowOff>11656</xdr:rowOff>
    </xdr:to>
    <xdr:graphicFrame macro="">
      <xdr:nvGraphicFramePr>
        <xdr:cNvPr id="31" name="2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182880</xdr:colOff>
      <xdr:row>35</xdr:row>
      <xdr:rowOff>30929</xdr:rowOff>
    </xdr:from>
    <xdr:to>
      <xdr:col>8</xdr:col>
      <xdr:colOff>327660</xdr:colOff>
      <xdr:row>39</xdr:row>
      <xdr:rowOff>449</xdr:rowOff>
    </xdr:to>
    <xdr:graphicFrame macro="">
      <xdr:nvGraphicFramePr>
        <xdr:cNvPr id="32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129540</xdr:colOff>
      <xdr:row>35</xdr:row>
      <xdr:rowOff>42136</xdr:rowOff>
    </xdr:from>
    <xdr:to>
      <xdr:col>12</xdr:col>
      <xdr:colOff>266700</xdr:colOff>
      <xdr:row>39</xdr:row>
      <xdr:rowOff>4036</xdr:rowOff>
    </xdr:to>
    <xdr:graphicFrame macro="">
      <xdr:nvGraphicFramePr>
        <xdr:cNvPr id="33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74050</xdr:colOff>
      <xdr:row>34</xdr:row>
      <xdr:rowOff>50902</xdr:rowOff>
    </xdr:from>
    <xdr:to>
      <xdr:col>4</xdr:col>
      <xdr:colOff>350145</xdr:colOff>
      <xdr:row>34</xdr:row>
      <xdr:rowOff>158902</xdr:rowOff>
    </xdr:to>
    <xdr:sp macro="" textlink="">
      <xdr:nvSpPr>
        <xdr:cNvPr id="34" name="24 CuadroTexto"/>
        <xdr:cNvSpPr txBox="1"/>
      </xdr:nvSpPr>
      <xdr:spPr>
        <a:xfrm>
          <a:off x="1178950" y="6771742"/>
          <a:ext cx="1190495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FALSIFICACIÓN INFORMÁTICA</a:t>
          </a:r>
        </a:p>
      </xdr:txBody>
    </xdr:sp>
    <xdr:clientData/>
  </xdr:twoCellAnchor>
  <xdr:twoCellAnchor>
    <xdr:from>
      <xdr:col>6</xdr:col>
      <xdr:colOff>201685</xdr:colOff>
      <xdr:row>34</xdr:row>
      <xdr:rowOff>55498</xdr:rowOff>
    </xdr:from>
    <xdr:to>
      <xdr:col>8</xdr:col>
      <xdr:colOff>330999</xdr:colOff>
      <xdr:row>34</xdr:row>
      <xdr:rowOff>163498</xdr:rowOff>
    </xdr:to>
    <xdr:sp macro="" textlink="">
      <xdr:nvSpPr>
        <xdr:cNvPr id="35" name="25 CuadroTexto"/>
        <xdr:cNvSpPr txBox="1"/>
      </xdr:nvSpPr>
      <xdr:spPr>
        <a:xfrm>
          <a:off x="3272545" y="6776338"/>
          <a:ext cx="1180874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FRAUDE INFORMÁTICO</a:t>
          </a:r>
        </a:p>
      </xdr:txBody>
    </xdr:sp>
    <xdr:clientData/>
  </xdr:twoCellAnchor>
  <xdr:twoCellAnchor>
    <xdr:from>
      <xdr:col>10</xdr:col>
      <xdr:colOff>128175</xdr:colOff>
      <xdr:row>34</xdr:row>
      <xdr:rowOff>59867</xdr:rowOff>
    </xdr:from>
    <xdr:to>
      <xdr:col>12</xdr:col>
      <xdr:colOff>282230</xdr:colOff>
      <xdr:row>34</xdr:row>
      <xdr:rowOff>167867</xdr:rowOff>
    </xdr:to>
    <xdr:sp macro="" textlink="">
      <xdr:nvSpPr>
        <xdr:cNvPr id="36" name="26 CuadroTexto"/>
        <xdr:cNvSpPr txBox="1"/>
      </xdr:nvSpPr>
      <xdr:spPr>
        <a:xfrm>
          <a:off x="5302155" y="6780707"/>
          <a:ext cx="1205615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INTERF. DATOS Y SISTEMA</a:t>
          </a:r>
        </a:p>
      </xdr:txBody>
    </xdr:sp>
    <xdr:clientData/>
  </xdr:twoCellAnchor>
  <xdr:twoCellAnchor>
    <xdr:from>
      <xdr:col>2</xdr:col>
      <xdr:colOff>63511</xdr:colOff>
      <xdr:row>41</xdr:row>
      <xdr:rowOff>148937</xdr:rowOff>
    </xdr:from>
    <xdr:to>
      <xdr:col>3</xdr:col>
      <xdr:colOff>19942</xdr:colOff>
      <xdr:row>42</xdr:row>
      <xdr:rowOff>30131</xdr:rowOff>
    </xdr:to>
    <xdr:sp macro="" textlink="">
      <xdr:nvSpPr>
        <xdr:cNvPr id="37" name="32 CuadroTexto"/>
        <xdr:cNvSpPr txBox="1"/>
      </xdr:nvSpPr>
      <xdr:spPr>
        <a:xfrm>
          <a:off x="1168411" y="8149937"/>
          <a:ext cx="345051" cy="1097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HOMBRE</a:t>
          </a:r>
        </a:p>
      </xdr:txBody>
    </xdr:sp>
    <xdr:clientData/>
  </xdr:twoCellAnchor>
  <xdr:twoCellAnchor>
    <xdr:from>
      <xdr:col>2</xdr:col>
      <xdr:colOff>41281</xdr:colOff>
      <xdr:row>40</xdr:row>
      <xdr:rowOff>175307</xdr:rowOff>
    </xdr:from>
    <xdr:to>
      <xdr:col>2</xdr:col>
      <xdr:colOff>380009</xdr:colOff>
      <xdr:row>41</xdr:row>
      <xdr:rowOff>158245</xdr:rowOff>
    </xdr:to>
    <xdr:sp macro="" textlink="">
      <xdr:nvSpPr>
        <xdr:cNvPr id="38" name="33 CuadroTexto"/>
        <xdr:cNvSpPr txBox="1"/>
      </xdr:nvSpPr>
      <xdr:spPr>
        <a:xfrm>
          <a:off x="1146181" y="7993427"/>
          <a:ext cx="338728" cy="1658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MUJER</a:t>
          </a:r>
        </a:p>
      </xdr:txBody>
    </xdr:sp>
    <xdr:clientData/>
  </xdr:twoCellAnchor>
  <xdr:oneCellAnchor>
    <xdr:from>
      <xdr:col>17</xdr:col>
      <xdr:colOff>833120</xdr:colOff>
      <xdr:row>17</xdr:row>
      <xdr:rowOff>101600</xdr:rowOff>
    </xdr:from>
    <xdr:ext cx="184731" cy="264560"/>
    <xdr:sp macro="" textlink="">
      <xdr:nvSpPr>
        <xdr:cNvPr id="39" name="5 CuadroTexto"/>
        <xdr:cNvSpPr txBox="1"/>
      </xdr:nvSpPr>
      <xdr:spPr>
        <a:xfrm>
          <a:off x="8994140" y="3820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1</xdr:col>
      <xdr:colOff>219645</xdr:colOff>
      <xdr:row>48</xdr:row>
      <xdr:rowOff>151120</xdr:rowOff>
    </xdr:from>
    <xdr:to>
      <xdr:col>8</xdr:col>
      <xdr:colOff>368874</xdr:colOff>
      <xdr:row>62</xdr:row>
      <xdr:rowOff>19851</xdr:rowOff>
    </xdr:to>
    <xdr:graphicFrame macro="">
      <xdr:nvGraphicFramePr>
        <xdr:cNvPr id="41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475129</xdr:colOff>
      <xdr:row>60</xdr:row>
      <xdr:rowOff>98605</xdr:rowOff>
    </xdr:from>
    <xdr:to>
      <xdr:col>5</xdr:col>
      <xdr:colOff>125506</xdr:colOff>
      <xdr:row>60</xdr:row>
      <xdr:rowOff>144324</xdr:rowOff>
    </xdr:to>
    <xdr:sp macro="" textlink="">
      <xdr:nvSpPr>
        <xdr:cNvPr id="42" name="27 CuadroTexto"/>
        <xdr:cNvSpPr txBox="1"/>
      </xdr:nvSpPr>
      <xdr:spPr>
        <a:xfrm>
          <a:off x="2494429" y="1153622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60</xdr:row>
      <xdr:rowOff>89632</xdr:rowOff>
    </xdr:from>
    <xdr:to>
      <xdr:col>4</xdr:col>
      <xdr:colOff>170329</xdr:colOff>
      <xdr:row>60</xdr:row>
      <xdr:rowOff>135351</xdr:rowOff>
    </xdr:to>
    <xdr:sp macro="" textlink="">
      <xdr:nvSpPr>
        <xdr:cNvPr id="43" name="38 CuadroTexto"/>
        <xdr:cNvSpPr txBox="1"/>
      </xdr:nvSpPr>
      <xdr:spPr>
        <a:xfrm>
          <a:off x="2013473" y="1152725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60</xdr:row>
      <xdr:rowOff>89638</xdr:rowOff>
    </xdr:from>
    <xdr:to>
      <xdr:col>3</xdr:col>
      <xdr:colOff>242049</xdr:colOff>
      <xdr:row>60</xdr:row>
      <xdr:rowOff>135357</xdr:rowOff>
    </xdr:to>
    <xdr:sp macro="" textlink="">
      <xdr:nvSpPr>
        <xdr:cNvPr id="44" name="39 CuadroTexto"/>
        <xdr:cNvSpPr txBox="1"/>
      </xdr:nvSpPr>
      <xdr:spPr>
        <a:xfrm>
          <a:off x="1556275" y="1152725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5</xdr:col>
      <xdr:colOff>430015</xdr:colOff>
      <xdr:row>48</xdr:row>
      <xdr:rowOff>49064</xdr:rowOff>
    </xdr:from>
    <xdr:to>
      <xdr:col>6</xdr:col>
      <xdr:colOff>65793</xdr:colOff>
      <xdr:row>49</xdr:row>
      <xdr:rowOff>147507</xdr:rowOff>
    </xdr:to>
    <xdr:pic>
      <xdr:nvPicPr>
        <xdr:cNvPr id="45" name="50 Imagen"/>
        <xdr:cNvPicPr preferRelativeResize="0"/>
      </xdr:nvPicPr>
      <xdr:blipFill>
        <a:blip xmlns:r="http://schemas.openxmlformats.org/officeDocument/2006/relationships" r:embed="rId1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6386" y="9040664"/>
          <a:ext cx="158293" cy="2726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335520</xdr:colOff>
      <xdr:row>48</xdr:row>
      <xdr:rowOff>44833</xdr:rowOff>
    </xdr:from>
    <xdr:to>
      <xdr:col>3</xdr:col>
      <xdr:colOff>118406</xdr:colOff>
      <xdr:row>49</xdr:row>
      <xdr:rowOff>147046</xdr:rowOff>
    </xdr:to>
    <xdr:pic>
      <xdr:nvPicPr>
        <xdr:cNvPr id="46" name="51 Imagen"/>
        <xdr:cNvPicPr/>
      </xdr:nvPicPr>
      <xdr:blipFill>
        <a:blip xmlns:r="http://schemas.openxmlformats.org/officeDocument/2006/relationships" r:embed="rId1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4977" y="9036433"/>
          <a:ext cx="174772" cy="2763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21773</xdr:colOff>
      <xdr:row>9</xdr:row>
      <xdr:rowOff>97244</xdr:rowOff>
    </xdr:from>
    <xdr:to>
      <xdr:col>14</xdr:col>
      <xdr:colOff>84024</xdr:colOff>
      <xdr:row>11</xdr:row>
      <xdr:rowOff>24046</xdr:rowOff>
    </xdr:to>
    <xdr:grpSp>
      <xdr:nvGrpSpPr>
        <xdr:cNvPr id="84" name="38 Grupo"/>
        <xdr:cNvGrpSpPr>
          <a:grpSpLocks/>
        </xdr:cNvGrpSpPr>
      </xdr:nvGrpSpPr>
      <xdr:grpSpPr bwMode="auto">
        <a:xfrm>
          <a:off x="6738259" y="1838958"/>
          <a:ext cx="584765" cy="340459"/>
          <a:chOff x="6201532" y="7306554"/>
          <a:chExt cx="611053" cy="414365"/>
        </a:xfrm>
      </xdr:grpSpPr>
      <xdr:sp macro="" textlink="">
        <xdr:nvSpPr>
          <xdr:cNvPr id="85" name="29 CuadroTexto"/>
          <xdr:cNvSpPr txBox="1"/>
        </xdr:nvSpPr>
        <xdr:spPr>
          <a:xfrm>
            <a:off x="6201532" y="7306554"/>
            <a:ext cx="611053" cy="4143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endParaRPr lang="es-ES" sz="1200" b="1">
              <a:solidFill>
                <a:schemeClr val="tx2">
                  <a:lumMod val="50000"/>
                </a:schemeClr>
              </a:solidFill>
            </a:endParaRPr>
          </a:p>
        </xdr:txBody>
      </xdr:sp>
      <xdr:pic>
        <xdr:nvPicPr>
          <xdr:cNvPr id="86" name="30 Imagen"/>
          <xdr:cNvPicPr preferRelativeResize="0"/>
        </xdr:nvPicPr>
        <xdr:blipFill>
          <a:blip xmlns:r="http://schemas.openxmlformats.org/officeDocument/2006/relationships" r:embed="rId1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556206" y="7352180"/>
            <a:ext cx="163108" cy="34371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87" name="31 Imagen"/>
          <xdr:cNvPicPr/>
        </xdr:nvPicPr>
        <xdr:blipFill>
          <a:blip xmlns:r="http://schemas.openxmlformats.org/officeDocument/2006/relationships" r:embed="rId13" cstate="print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301204" y="7358039"/>
            <a:ext cx="180088" cy="34837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0</xdr:col>
      <xdr:colOff>548640</xdr:colOff>
      <xdr:row>48</xdr:row>
      <xdr:rowOff>30480</xdr:rowOff>
    </xdr:from>
    <xdr:to>
      <xdr:col>14</xdr:col>
      <xdr:colOff>88257</xdr:colOff>
      <xdr:row>61</xdr:row>
      <xdr:rowOff>121920</xdr:rowOff>
    </xdr:to>
    <xdr:sp macro="" textlink="">
      <xdr:nvSpPr>
        <xdr:cNvPr id="88" name="1 Rectángulo"/>
        <xdr:cNvSpPr/>
      </xdr:nvSpPr>
      <xdr:spPr>
        <a:xfrm>
          <a:off x="548640" y="8869680"/>
          <a:ext cx="6844657" cy="271272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9</xdr:col>
      <xdr:colOff>32657</xdr:colOff>
      <xdr:row>0</xdr:row>
      <xdr:rowOff>0</xdr:rowOff>
    </xdr:from>
    <xdr:to>
      <xdr:col>15</xdr:col>
      <xdr:colOff>20400</xdr:colOff>
      <xdr:row>4</xdr:row>
      <xdr:rowOff>55714</xdr:rowOff>
    </xdr:to>
    <xdr:pic>
      <xdr:nvPicPr>
        <xdr:cNvPr id="47" name="Imagen 46"/>
        <xdr:cNvPicPr>
          <a:picLocks/>
        </xdr:cNvPicPr>
      </xdr:nvPicPr>
      <xdr:blipFill>
        <a:blip xmlns:r="http://schemas.openxmlformats.org/officeDocument/2006/relationships" r:embed="rId1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9086" y="0"/>
          <a:ext cx="2916000" cy="752400"/>
        </a:xfrm>
        <a:prstGeom prst="rect">
          <a:avLst/>
        </a:prstGeom>
      </xdr:spPr>
    </xdr:pic>
    <xdr:clientData/>
  </xdr:twoCellAnchor>
  <xdr:twoCellAnchor>
    <xdr:from>
      <xdr:col>0</xdr:col>
      <xdr:colOff>642258</xdr:colOff>
      <xdr:row>54</xdr:row>
      <xdr:rowOff>87085</xdr:rowOff>
    </xdr:from>
    <xdr:to>
      <xdr:col>8</xdr:col>
      <xdr:colOff>102344</xdr:colOff>
      <xdr:row>55</xdr:row>
      <xdr:rowOff>92914</xdr:rowOff>
    </xdr:to>
    <xdr:sp macro="" textlink="">
      <xdr:nvSpPr>
        <xdr:cNvPr id="48" name="Rectángulo 47"/>
        <xdr:cNvSpPr/>
      </xdr:nvSpPr>
      <xdr:spPr>
        <a:xfrm>
          <a:off x="642258" y="10123714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642254</xdr:colOff>
      <xdr:row>56</xdr:row>
      <xdr:rowOff>10885</xdr:rowOff>
    </xdr:from>
    <xdr:to>
      <xdr:col>8</xdr:col>
      <xdr:colOff>102340</xdr:colOff>
      <xdr:row>57</xdr:row>
      <xdr:rowOff>16713</xdr:rowOff>
    </xdr:to>
    <xdr:sp macro="" textlink="">
      <xdr:nvSpPr>
        <xdr:cNvPr id="49" name="Rectángulo 48"/>
        <xdr:cNvSpPr/>
      </xdr:nvSpPr>
      <xdr:spPr>
        <a:xfrm>
          <a:off x="642254" y="10395856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642256</xdr:colOff>
      <xdr:row>57</xdr:row>
      <xdr:rowOff>87087</xdr:rowOff>
    </xdr:from>
    <xdr:to>
      <xdr:col>8</xdr:col>
      <xdr:colOff>102342</xdr:colOff>
      <xdr:row>58</xdr:row>
      <xdr:rowOff>92916</xdr:rowOff>
    </xdr:to>
    <xdr:sp macro="" textlink="">
      <xdr:nvSpPr>
        <xdr:cNvPr id="50" name="Rectángulo 49"/>
        <xdr:cNvSpPr/>
      </xdr:nvSpPr>
      <xdr:spPr>
        <a:xfrm>
          <a:off x="642256" y="10646230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642257</xdr:colOff>
      <xdr:row>58</xdr:row>
      <xdr:rowOff>174176</xdr:rowOff>
    </xdr:from>
    <xdr:to>
      <xdr:col>8</xdr:col>
      <xdr:colOff>102343</xdr:colOff>
      <xdr:row>59</xdr:row>
      <xdr:rowOff>169119</xdr:rowOff>
    </xdr:to>
    <xdr:sp macro="" textlink="">
      <xdr:nvSpPr>
        <xdr:cNvPr id="51" name="Rectángulo 50"/>
        <xdr:cNvSpPr/>
      </xdr:nvSpPr>
      <xdr:spPr>
        <a:xfrm>
          <a:off x="642257" y="10907490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642253</xdr:colOff>
      <xdr:row>49</xdr:row>
      <xdr:rowOff>141521</xdr:rowOff>
    </xdr:from>
    <xdr:to>
      <xdr:col>8</xdr:col>
      <xdr:colOff>102339</xdr:colOff>
      <xdr:row>50</xdr:row>
      <xdr:rowOff>147349</xdr:rowOff>
    </xdr:to>
    <xdr:sp macro="" textlink="">
      <xdr:nvSpPr>
        <xdr:cNvPr id="52" name="Rectángulo 51"/>
        <xdr:cNvSpPr/>
      </xdr:nvSpPr>
      <xdr:spPr>
        <a:xfrm>
          <a:off x="642253" y="9307292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642253</xdr:colOff>
      <xdr:row>51</xdr:row>
      <xdr:rowOff>76205</xdr:rowOff>
    </xdr:from>
    <xdr:to>
      <xdr:col>8</xdr:col>
      <xdr:colOff>102339</xdr:colOff>
      <xdr:row>52</xdr:row>
      <xdr:rowOff>82033</xdr:rowOff>
    </xdr:to>
    <xdr:sp macro="" textlink="">
      <xdr:nvSpPr>
        <xdr:cNvPr id="53" name="Rectángulo 52"/>
        <xdr:cNvSpPr/>
      </xdr:nvSpPr>
      <xdr:spPr>
        <a:xfrm>
          <a:off x="642253" y="9590319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642257</xdr:colOff>
      <xdr:row>52</xdr:row>
      <xdr:rowOff>163291</xdr:rowOff>
    </xdr:from>
    <xdr:to>
      <xdr:col>8</xdr:col>
      <xdr:colOff>102343</xdr:colOff>
      <xdr:row>53</xdr:row>
      <xdr:rowOff>169120</xdr:rowOff>
    </xdr:to>
    <xdr:sp macro="" textlink="">
      <xdr:nvSpPr>
        <xdr:cNvPr id="54" name="Rectángulo 53"/>
        <xdr:cNvSpPr/>
      </xdr:nvSpPr>
      <xdr:spPr>
        <a:xfrm>
          <a:off x="642257" y="9851577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653135</xdr:colOff>
      <xdr:row>49</xdr:row>
      <xdr:rowOff>141514</xdr:rowOff>
    </xdr:from>
    <xdr:to>
      <xdr:col>1</xdr:col>
      <xdr:colOff>293906</xdr:colOff>
      <xdr:row>50</xdr:row>
      <xdr:rowOff>147342</xdr:rowOff>
    </xdr:to>
    <xdr:sp macro="" textlink="">
      <xdr:nvSpPr>
        <xdr:cNvPr id="55" name="CuadroTexto 54"/>
        <xdr:cNvSpPr txBox="1"/>
      </xdr:nvSpPr>
      <xdr:spPr>
        <a:xfrm>
          <a:off x="653135" y="9307285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Desc.</a:t>
          </a:r>
        </a:p>
      </xdr:txBody>
    </xdr:sp>
    <xdr:clientData/>
  </xdr:twoCellAnchor>
  <xdr:twoCellAnchor>
    <xdr:from>
      <xdr:col>0</xdr:col>
      <xdr:colOff>653135</xdr:colOff>
      <xdr:row>51</xdr:row>
      <xdr:rowOff>76197</xdr:rowOff>
    </xdr:from>
    <xdr:to>
      <xdr:col>2</xdr:col>
      <xdr:colOff>93678</xdr:colOff>
      <xdr:row>52</xdr:row>
      <xdr:rowOff>82025</xdr:rowOff>
    </xdr:to>
    <xdr:sp macro="" textlink="">
      <xdr:nvSpPr>
        <xdr:cNvPr id="56" name="CuadroTexto 55"/>
        <xdr:cNvSpPr txBox="1"/>
      </xdr:nvSpPr>
      <xdr:spPr>
        <a:xfrm>
          <a:off x="653135" y="9590311"/>
          <a:ext cx="540000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Menores</a:t>
          </a:r>
        </a:p>
      </xdr:txBody>
    </xdr:sp>
    <xdr:clientData/>
  </xdr:twoCellAnchor>
  <xdr:twoCellAnchor>
    <xdr:from>
      <xdr:col>0</xdr:col>
      <xdr:colOff>653136</xdr:colOff>
      <xdr:row>52</xdr:row>
      <xdr:rowOff>174169</xdr:rowOff>
    </xdr:from>
    <xdr:to>
      <xdr:col>1</xdr:col>
      <xdr:colOff>293907</xdr:colOff>
      <xdr:row>54</xdr:row>
      <xdr:rowOff>5826</xdr:rowOff>
    </xdr:to>
    <xdr:sp macro="" textlink="">
      <xdr:nvSpPr>
        <xdr:cNvPr id="57" name="CuadroTexto 56"/>
        <xdr:cNvSpPr txBox="1"/>
      </xdr:nvSpPr>
      <xdr:spPr>
        <a:xfrm>
          <a:off x="653136" y="9862455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18-25</a:t>
          </a:r>
        </a:p>
        <a:p>
          <a:endParaRPr lang="es-ES" sz="800" b="1"/>
        </a:p>
      </xdr:txBody>
    </xdr:sp>
    <xdr:clientData/>
  </xdr:twoCellAnchor>
  <xdr:twoCellAnchor>
    <xdr:from>
      <xdr:col>0</xdr:col>
      <xdr:colOff>653137</xdr:colOff>
      <xdr:row>54</xdr:row>
      <xdr:rowOff>87084</xdr:rowOff>
    </xdr:from>
    <xdr:to>
      <xdr:col>1</xdr:col>
      <xdr:colOff>293908</xdr:colOff>
      <xdr:row>55</xdr:row>
      <xdr:rowOff>92913</xdr:rowOff>
    </xdr:to>
    <xdr:sp macro="" textlink="">
      <xdr:nvSpPr>
        <xdr:cNvPr id="58" name="CuadroTexto 57"/>
        <xdr:cNvSpPr txBox="1"/>
      </xdr:nvSpPr>
      <xdr:spPr>
        <a:xfrm>
          <a:off x="653137" y="10123713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26-40</a:t>
          </a:r>
        </a:p>
      </xdr:txBody>
    </xdr:sp>
    <xdr:clientData/>
  </xdr:twoCellAnchor>
  <xdr:twoCellAnchor>
    <xdr:from>
      <xdr:col>0</xdr:col>
      <xdr:colOff>653135</xdr:colOff>
      <xdr:row>56</xdr:row>
      <xdr:rowOff>21771</xdr:rowOff>
    </xdr:from>
    <xdr:to>
      <xdr:col>1</xdr:col>
      <xdr:colOff>293906</xdr:colOff>
      <xdr:row>57</xdr:row>
      <xdr:rowOff>27599</xdr:rowOff>
    </xdr:to>
    <xdr:sp macro="" textlink="">
      <xdr:nvSpPr>
        <xdr:cNvPr id="59" name="CuadroTexto 58"/>
        <xdr:cNvSpPr txBox="1"/>
      </xdr:nvSpPr>
      <xdr:spPr>
        <a:xfrm>
          <a:off x="653135" y="10406742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41-50</a:t>
          </a:r>
        </a:p>
      </xdr:txBody>
    </xdr:sp>
    <xdr:clientData/>
  </xdr:twoCellAnchor>
  <xdr:twoCellAnchor>
    <xdr:from>
      <xdr:col>0</xdr:col>
      <xdr:colOff>653132</xdr:colOff>
      <xdr:row>57</xdr:row>
      <xdr:rowOff>97973</xdr:rowOff>
    </xdr:from>
    <xdr:to>
      <xdr:col>1</xdr:col>
      <xdr:colOff>293903</xdr:colOff>
      <xdr:row>58</xdr:row>
      <xdr:rowOff>103802</xdr:rowOff>
    </xdr:to>
    <xdr:sp macro="" textlink="">
      <xdr:nvSpPr>
        <xdr:cNvPr id="60" name="CuadroTexto 59"/>
        <xdr:cNvSpPr txBox="1"/>
      </xdr:nvSpPr>
      <xdr:spPr>
        <a:xfrm>
          <a:off x="653132" y="10657116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51-65</a:t>
          </a:r>
        </a:p>
        <a:p>
          <a:endParaRPr lang="es-ES" sz="800" b="1"/>
        </a:p>
      </xdr:txBody>
    </xdr:sp>
    <xdr:clientData/>
  </xdr:twoCellAnchor>
  <xdr:twoCellAnchor>
    <xdr:from>
      <xdr:col>0</xdr:col>
      <xdr:colOff>653134</xdr:colOff>
      <xdr:row>59</xdr:row>
      <xdr:rowOff>5</xdr:rowOff>
    </xdr:from>
    <xdr:to>
      <xdr:col>1</xdr:col>
      <xdr:colOff>293905</xdr:colOff>
      <xdr:row>59</xdr:row>
      <xdr:rowOff>180005</xdr:rowOff>
    </xdr:to>
    <xdr:sp macro="" textlink="">
      <xdr:nvSpPr>
        <xdr:cNvPr id="61" name="CuadroTexto 60"/>
        <xdr:cNvSpPr txBox="1"/>
      </xdr:nvSpPr>
      <xdr:spPr>
        <a:xfrm>
          <a:off x="653134" y="10918376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&gt;</a:t>
          </a:r>
          <a:r>
            <a:rPr lang="es-ES" sz="800" b="1" baseline="0"/>
            <a:t> 65</a:t>
          </a:r>
          <a:endParaRPr lang="es-ES" sz="8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65315</xdr:colOff>
      <xdr:row>36</xdr:row>
      <xdr:rowOff>152400</xdr:rowOff>
    </xdr:from>
    <xdr:to>
      <xdr:col>13</xdr:col>
      <xdr:colOff>402770</xdr:colOff>
      <xdr:row>54</xdr:row>
      <xdr:rowOff>70759</xdr:rowOff>
    </xdr:to>
    <xdr:graphicFrame macro="">
      <xdr:nvGraphicFramePr>
        <xdr:cNvPr id="3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16</xdr:col>
      <xdr:colOff>0</xdr:colOff>
      <xdr:row>19</xdr:row>
      <xdr:rowOff>101600</xdr:rowOff>
    </xdr:from>
    <xdr:ext cx="184731" cy="264560"/>
    <xdr:sp macro="" textlink="">
      <xdr:nvSpPr>
        <xdr:cNvPr id="2" name="33 CuadroTexto"/>
        <xdr:cNvSpPr txBox="1"/>
      </xdr:nvSpPr>
      <xdr:spPr>
        <a:xfrm>
          <a:off x="8122920" y="3622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4</xdr:col>
      <xdr:colOff>475129</xdr:colOff>
      <xdr:row>62</xdr:row>
      <xdr:rowOff>98605</xdr:rowOff>
    </xdr:from>
    <xdr:to>
      <xdr:col>5</xdr:col>
      <xdr:colOff>125506</xdr:colOff>
      <xdr:row>62</xdr:row>
      <xdr:rowOff>144324</xdr:rowOff>
    </xdr:to>
    <xdr:sp macro="" textlink="">
      <xdr:nvSpPr>
        <xdr:cNvPr id="3" name="37 CuadroTexto"/>
        <xdr:cNvSpPr txBox="1"/>
      </xdr:nvSpPr>
      <xdr:spPr>
        <a:xfrm>
          <a:off x="2494429" y="1126952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62</xdr:row>
      <xdr:rowOff>89632</xdr:rowOff>
    </xdr:from>
    <xdr:to>
      <xdr:col>4</xdr:col>
      <xdr:colOff>170329</xdr:colOff>
      <xdr:row>62</xdr:row>
      <xdr:rowOff>135351</xdr:rowOff>
    </xdr:to>
    <xdr:sp macro="" textlink="">
      <xdr:nvSpPr>
        <xdr:cNvPr id="4" name="38 CuadroTexto"/>
        <xdr:cNvSpPr txBox="1"/>
      </xdr:nvSpPr>
      <xdr:spPr>
        <a:xfrm>
          <a:off x="2013473" y="1126055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62</xdr:row>
      <xdr:rowOff>89638</xdr:rowOff>
    </xdr:from>
    <xdr:to>
      <xdr:col>3</xdr:col>
      <xdr:colOff>242049</xdr:colOff>
      <xdr:row>62</xdr:row>
      <xdr:rowOff>135357</xdr:rowOff>
    </xdr:to>
    <xdr:sp macro="" textlink="">
      <xdr:nvSpPr>
        <xdr:cNvPr id="5" name="39 CuadroTexto"/>
        <xdr:cNvSpPr txBox="1"/>
      </xdr:nvSpPr>
      <xdr:spPr>
        <a:xfrm>
          <a:off x="1556275" y="1126055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358315</xdr:colOff>
      <xdr:row>4</xdr:row>
      <xdr:rowOff>81280</xdr:rowOff>
    </xdr:to>
    <xdr:pic>
      <xdr:nvPicPr>
        <xdr:cNvPr id="9" name="2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10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11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12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13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4.-</a:t>
          </a:r>
        </a:p>
      </xdr:txBody>
    </xdr:sp>
    <xdr:clientData/>
  </xdr:twoCellAnchor>
  <xdr:twoCellAnchor>
    <xdr:from>
      <xdr:col>0</xdr:col>
      <xdr:colOff>568960</xdr:colOff>
      <xdr:row>12</xdr:row>
      <xdr:rowOff>0</xdr:rowOff>
    </xdr:from>
    <xdr:to>
      <xdr:col>14</xdr:col>
      <xdr:colOff>109772</xdr:colOff>
      <xdr:row>25</xdr:row>
      <xdr:rowOff>162560</xdr:rowOff>
    </xdr:to>
    <xdr:sp macro="" textlink="">
      <xdr:nvSpPr>
        <xdr:cNvPr id="14" name="1 Rectángulo"/>
        <xdr:cNvSpPr/>
      </xdr:nvSpPr>
      <xdr:spPr>
        <a:xfrm>
          <a:off x="568960" y="2123440"/>
          <a:ext cx="6845852" cy="267208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oneCellAnchor>
    <xdr:from>
      <xdr:col>17</xdr:col>
      <xdr:colOff>833120</xdr:colOff>
      <xdr:row>21</xdr:row>
      <xdr:rowOff>101600</xdr:rowOff>
    </xdr:from>
    <xdr:ext cx="184731" cy="264560"/>
    <xdr:sp macro="" textlink="">
      <xdr:nvSpPr>
        <xdr:cNvPr id="19" name="35 CuadroTexto"/>
        <xdr:cNvSpPr txBox="1"/>
      </xdr:nvSpPr>
      <xdr:spPr>
        <a:xfrm>
          <a:off x="9032240" y="376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9</xdr:col>
      <xdr:colOff>464367</xdr:colOff>
      <xdr:row>13</xdr:row>
      <xdr:rowOff>10607</xdr:rowOff>
    </xdr:from>
    <xdr:to>
      <xdr:col>14</xdr:col>
      <xdr:colOff>123779</xdr:colOff>
      <xdr:row>15</xdr:row>
      <xdr:rowOff>19962</xdr:rowOff>
    </xdr:to>
    <xdr:graphicFrame macro="">
      <xdr:nvGraphicFramePr>
        <xdr:cNvPr id="20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464367</xdr:colOff>
      <xdr:row>14</xdr:row>
      <xdr:rowOff>152483</xdr:rowOff>
    </xdr:from>
    <xdr:to>
      <xdr:col>14</xdr:col>
      <xdr:colOff>123779</xdr:colOff>
      <xdr:row>16</xdr:row>
      <xdr:rowOff>165736</xdr:rowOff>
    </xdr:to>
    <xdr:graphicFrame macro="">
      <xdr:nvGraphicFramePr>
        <xdr:cNvPr id="21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464367</xdr:colOff>
      <xdr:row>15</xdr:row>
      <xdr:rowOff>152483</xdr:rowOff>
    </xdr:from>
    <xdr:to>
      <xdr:col>14</xdr:col>
      <xdr:colOff>123779</xdr:colOff>
      <xdr:row>17</xdr:row>
      <xdr:rowOff>165735</xdr:rowOff>
    </xdr:to>
    <xdr:graphicFrame macro="">
      <xdr:nvGraphicFramePr>
        <xdr:cNvPr id="22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464367</xdr:colOff>
      <xdr:row>16</xdr:row>
      <xdr:rowOff>145858</xdr:rowOff>
    </xdr:from>
    <xdr:to>
      <xdr:col>14</xdr:col>
      <xdr:colOff>123779</xdr:colOff>
      <xdr:row>18</xdr:row>
      <xdr:rowOff>159109</xdr:rowOff>
    </xdr:to>
    <xdr:graphicFrame macro="">
      <xdr:nvGraphicFramePr>
        <xdr:cNvPr id="23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464367</xdr:colOff>
      <xdr:row>17</xdr:row>
      <xdr:rowOff>145858</xdr:rowOff>
    </xdr:from>
    <xdr:to>
      <xdr:col>14</xdr:col>
      <xdr:colOff>123779</xdr:colOff>
      <xdr:row>19</xdr:row>
      <xdr:rowOff>159109</xdr:rowOff>
    </xdr:to>
    <xdr:graphicFrame macro="">
      <xdr:nvGraphicFramePr>
        <xdr:cNvPr id="24" name="4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464367</xdr:colOff>
      <xdr:row>18</xdr:row>
      <xdr:rowOff>152484</xdr:rowOff>
    </xdr:from>
    <xdr:to>
      <xdr:col>14</xdr:col>
      <xdr:colOff>123779</xdr:colOff>
      <xdr:row>20</xdr:row>
      <xdr:rowOff>165736</xdr:rowOff>
    </xdr:to>
    <xdr:graphicFrame macro="">
      <xdr:nvGraphicFramePr>
        <xdr:cNvPr id="25" name="4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464367</xdr:colOff>
      <xdr:row>19</xdr:row>
      <xdr:rowOff>159109</xdr:rowOff>
    </xdr:from>
    <xdr:to>
      <xdr:col>14</xdr:col>
      <xdr:colOff>123779</xdr:colOff>
      <xdr:row>21</xdr:row>
      <xdr:rowOff>172362</xdr:rowOff>
    </xdr:to>
    <xdr:graphicFrame macro="">
      <xdr:nvGraphicFramePr>
        <xdr:cNvPr id="26" name="4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464367</xdr:colOff>
      <xdr:row>20</xdr:row>
      <xdr:rowOff>145857</xdr:rowOff>
    </xdr:from>
    <xdr:to>
      <xdr:col>14</xdr:col>
      <xdr:colOff>123779</xdr:colOff>
      <xdr:row>22</xdr:row>
      <xdr:rowOff>159110</xdr:rowOff>
    </xdr:to>
    <xdr:graphicFrame macro="">
      <xdr:nvGraphicFramePr>
        <xdr:cNvPr id="27" name="4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464367</xdr:colOff>
      <xdr:row>21</xdr:row>
      <xdr:rowOff>144824</xdr:rowOff>
    </xdr:from>
    <xdr:to>
      <xdr:col>14</xdr:col>
      <xdr:colOff>123779</xdr:colOff>
      <xdr:row>23</xdr:row>
      <xdr:rowOff>149111</xdr:rowOff>
    </xdr:to>
    <xdr:graphicFrame macro="">
      <xdr:nvGraphicFramePr>
        <xdr:cNvPr id="28" name="5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464367</xdr:colOff>
      <xdr:row>23</xdr:row>
      <xdr:rowOff>10997</xdr:rowOff>
    </xdr:from>
    <xdr:to>
      <xdr:col>14</xdr:col>
      <xdr:colOff>123779</xdr:colOff>
      <xdr:row>25</xdr:row>
      <xdr:rowOff>22591</xdr:rowOff>
    </xdr:to>
    <xdr:graphicFrame macro="">
      <xdr:nvGraphicFramePr>
        <xdr:cNvPr id="29" name="5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506387</xdr:colOff>
      <xdr:row>13</xdr:row>
      <xdr:rowOff>172353</xdr:rowOff>
    </xdr:from>
    <xdr:to>
      <xdr:col>10</xdr:col>
      <xdr:colOff>506387</xdr:colOff>
      <xdr:row>24</xdr:row>
      <xdr:rowOff>56853</xdr:rowOff>
    </xdr:to>
    <xdr:cxnSp macro="">
      <xdr:nvCxnSpPr>
        <xdr:cNvPr id="30" name="52 Conector recto"/>
        <xdr:cNvCxnSpPr/>
      </xdr:nvCxnSpPr>
      <xdr:spPr>
        <a:xfrm>
          <a:off x="5680367" y="2313573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345878</xdr:colOff>
      <xdr:row>13</xdr:row>
      <xdr:rowOff>177100</xdr:rowOff>
    </xdr:from>
    <xdr:to>
      <xdr:col>11</xdr:col>
      <xdr:colOff>345878</xdr:colOff>
      <xdr:row>24</xdr:row>
      <xdr:rowOff>61600</xdr:rowOff>
    </xdr:to>
    <xdr:cxnSp macro="">
      <xdr:nvCxnSpPr>
        <xdr:cNvPr id="31" name="53 Conector recto"/>
        <xdr:cNvCxnSpPr/>
      </xdr:nvCxnSpPr>
      <xdr:spPr>
        <a:xfrm>
          <a:off x="6065958" y="2493580"/>
          <a:ext cx="0" cy="200794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193723</xdr:colOff>
      <xdr:row>13</xdr:row>
      <xdr:rowOff>177084</xdr:rowOff>
    </xdr:from>
    <xdr:to>
      <xdr:col>12</xdr:col>
      <xdr:colOff>193723</xdr:colOff>
      <xdr:row>24</xdr:row>
      <xdr:rowOff>61584</xdr:rowOff>
    </xdr:to>
    <xdr:cxnSp macro="">
      <xdr:nvCxnSpPr>
        <xdr:cNvPr id="32" name="54 Conector recto"/>
        <xdr:cNvCxnSpPr/>
      </xdr:nvCxnSpPr>
      <xdr:spPr>
        <a:xfrm>
          <a:off x="6419263" y="2318304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52046</xdr:colOff>
      <xdr:row>13</xdr:row>
      <xdr:rowOff>167542</xdr:rowOff>
    </xdr:from>
    <xdr:to>
      <xdr:col>13</xdr:col>
      <xdr:colOff>52046</xdr:colOff>
      <xdr:row>24</xdr:row>
      <xdr:rowOff>52042</xdr:rowOff>
    </xdr:to>
    <xdr:cxnSp macro="">
      <xdr:nvCxnSpPr>
        <xdr:cNvPr id="33" name="55 Conector recto"/>
        <xdr:cNvCxnSpPr/>
      </xdr:nvCxnSpPr>
      <xdr:spPr>
        <a:xfrm>
          <a:off x="6803366" y="2308762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429980</xdr:colOff>
      <xdr:row>13</xdr:row>
      <xdr:rowOff>162763</xdr:rowOff>
    </xdr:from>
    <xdr:to>
      <xdr:col>13</xdr:col>
      <xdr:colOff>429980</xdr:colOff>
      <xdr:row>24</xdr:row>
      <xdr:rowOff>47263</xdr:rowOff>
    </xdr:to>
    <xdr:cxnSp macro="">
      <xdr:nvCxnSpPr>
        <xdr:cNvPr id="34" name="56 Conector recto"/>
        <xdr:cNvCxnSpPr/>
      </xdr:nvCxnSpPr>
      <xdr:spPr>
        <a:xfrm>
          <a:off x="7181300" y="2303983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228604</xdr:colOff>
      <xdr:row>34</xdr:row>
      <xdr:rowOff>32658</xdr:rowOff>
    </xdr:from>
    <xdr:to>
      <xdr:col>19</xdr:col>
      <xdr:colOff>391888</xdr:colOff>
      <xdr:row>58</xdr:row>
      <xdr:rowOff>108857</xdr:rowOff>
    </xdr:to>
    <xdr:graphicFrame macro="">
      <xdr:nvGraphicFramePr>
        <xdr:cNvPr id="35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292009</xdr:colOff>
      <xdr:row>33</xdr:row>
      <xdr:rowOff>156242</xdr:rowOff>
    </xdr:from>
    <xdr:to>
      <xdr:col>11</xdr:col>
      <xdr:colOff>368209</xdr:colOff>
      <xdr:row>55</xdr:row>
      <xdr:rowOff>90928</xdr:rowOff>
    </xdr:to>
    <xdr:sp macro="" textlink="">
      <xdr:nvSpPr>
        <xdr:cNvPr id="38" name="5 Abrir llave"/>
        <xdr:cNvSpPr/>
      </xdr:nvSpPr>
      <xdr:spPr>
        <a:xfrm>
          <a:off x="6038385" y="6530148"/>
          <a:ext cx="76200" cy="3950874"/>
        </a:xfrm>
        <a:prstGeom prst="leftBrace">
          <a:avLst/>
        </a:prstGeom>
        <a:ln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293917</xdr:colOff>
      <xdr:row>37</xdr:row>
      <xdr:rowOff>65313</xdr:rowOff>
    </xdr:from>
    <xdr:to>
      <xdr:col>13</xdr:col>
      <xdr:colOff>489859</xdr:colOff>
      <xdr:row>55</xdr:row>
      <xdr:rowOff>54432</xdr:rowOff>
    </xdr:to>
    <xdr:sp macro="" textlink="">
      <xdr:nvSpPr>
        <xdr:cNvPr id="39" name="6 Rectángulo"/>
        <xdr:cNvSpPr/>
      </xdr:nvSpPr>
      <xdr:spPr>
        <a:xfrm>
          <a:off x="6487888" y="7282542"/>
          <a:ext cx="718457" cy="3320147"/>
        </a:xfrm>
        <a:prstGeom prst="rect">
          <a:avLst/>
        </a:prstGeom>
        <a:noFill/>
        <a:ln w="9525"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32664</xdr:colOff>
      <xdr:row>44</xdr:row>
      <xdr:rowOff>130634</xdr:rowOff>
    </xdr:from>
    <xdr:to>
      <xdr:col>11</xdr:col>
      <xdr:colOff>248665</xdr:colOff>
      <xdr:row>44</xdr:row>
      <xdr:rowOff>141519</xdr:rowOff>
    </xdr:to>
    <xdr:cxnSp macro="">
      <xdr:nvCxnSpPr>
        <xdr:cNvPr id="40" name="7 Conector recto de flecha"/>
        <xdr:cNvCxnSpPr/>
      </xdr:nvCxnSpPr>
      <xdr:spPr>
        <a:xfrm flipV="1">
          <a:off x="5704121" y="8643263"/>
          <a:ext cx="216001" cy="10885"/>
        </a:xfrm>
        <a:prstGeom prst="straightConnector1">
          <a:avLst/>
        </a:prstGeom>
        <a:ln w="28575">
          <a:solidFill>
            <a:schemeClr val="bg2">
              <a:lumMod val="25000"/>
            </a:schemeClr>
          </a:solidFill>
          <a:headEnd type="none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441497</xdr:colOff>
      <xdr:row>34</xdr:row>
      <xdr:rowOff>45210</xdr:rowOff>
    </xdr:from>
    <xdr:to>
      <xdr:col>18</xdr:col>
      <xdr:colOff>11149</xdr:colOff>
      <xdr:row>58</xdr:row>
      <xdr:rowOff>72785</xdr:rowOff>
    </xdr:to>
    <xdr:graphicFrame macro="">
      <xdr:nvGraphicFramePr>
        <xdr:cNvPr id="41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589280</xdr:colOff>
      <xdr:row>30</xdr:row>
      <xdr:rowOff>121920</xdr:rowOff>
    </xdr:from>
    <xdr:to>
      <xdr:col>14</xdr:col>
      <xdr:colOff>130092</xdr:colOff>
      <xdr:row>60</xdr:row>
      <xdr:rowOff>142240</xdr:rowOff>
    </xdr:to>
    <xdr:sp macro="" textlink="">
      <xdr:nvSpPr>
        <xdr:cNvPr id="42" name="1 Rectángulo"/>
        <xdr:cNvSpPr/>
      </xdr:nvSpPr>
      <xdr:spPr>
        <a:xfrm>
          <a:off x="589280" y="5567680"/>
          <a:ext cx="6845852" cy="550672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13</xdr:col>
      <xdr:colOff>43546</xdr:colOff>
      <xdr:row>10</xdr:row>
      <xdr:rowOff>10891</xdr:rowOff>
    </xdr:from>
    <xdr:to>
      <xdr:col>14</xdr:col>
      <xdr:colOff>105797</xdr:colOff>
      <xdr:row>11</xdr:row>
      <xdr:rowOff>133636</xdr:rowOff>
    </xdr:to>
    <xdr:grpSp>
      <xdr:nvGrpSpPr>
        <xdr:cNvPr id="44" name="38 Grupo"/>
        <xdr:cNvGrpSpPr>
          <a:grpSpLocks/>
        </xdr:cNvGrpSpPr>
      </xdr:nvGrpSpPr>
      <xdr:grpSpPr bwMode="auto">
        <a:xfrm>
          <a:off x="6781803" y="1959434"/>
          <a:ext cx="584765" cy="340459"/>
          <a:chOff x="6201489" y="7306554"/>
          <a:chExt cx="611049" cy="414365"/>
        </a:xfrm>
      </xdr:grpSpPr>
      <xdr:sp macro="" textlink="">
        <xdr:nvSpPr>
          <xdr:cNvPr id="45" name="29 CuadroTexto"/>
          <xdr:cNvSpPr txBox="1"/>
        </xdr:nvSpPr>
        <xdr:spPr>
          <a:xfrm>
            <a:off x="6201489" y="7306554"/>
            <a:ext cx="611049" cy="4143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endParaRPr lang="es-ES" sz="1200" b="1">
              <a:solidFill>
                <a:schemeClr val="tx2">
                  <a:lumMod val="50000"/>
                </a:schemeClr>
              </a:solidFill>
            </a:endParaRPr>
          </a:p>
        </xdr:txBody>
      </xdr:sp>
      <xdr:pic>
        <xdr:nvPicPr>
          <xdr:cNvPr id="46" name="30 Imagen"/>
          <xdr:cNvPicPr preferRelativeResize="0"/>
        </xdr:nvPicPr>
        <xdr:blipFill>
          <a:blip xmlns:r="http://schemas.openxmlformats.org/officeDocument/2006/relationships" r:embed="rId15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556206" y="7352180"/>
            <a:ext cx="163108" cy="34371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47" name="31 Imagen"/>
          <xdr:cNvPicPr/>
        </xdr:nvPicPr>
        <xdr:blipFill>
          <a:blip xmlns:r="http://schemas.openxmlformats.org/officeDocument/2006/relationships" r:embed="rId16" cstate="print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301204" y="7358039"/>
            <a:ext cx="180088" cy="34837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9</xdr:col>
      <xdr:colOff>43542</xdr:colOff>
      <xdr:row>0</xdr:row>
      <xdr:rowOff>10886</xdr:rowOff>
    </xdr:from>
    <xdr:to>
      <xdr:col>15</xdr:col>
      <xdr:colOff>31285</xdr:colOff>
      <xdr:row>4</xdr:row>
      <xdr:rowOff>66600</xdr:rowOff>
    </xdr:to>
    <xdr:pic>
      <xdr:nvPicPr>
        <xdr:cNvPr id="43" name="Imagen 42"/>
        <xdr:cNvPicPr>
          <a:picLocks/>
        </xdr:cNvPicPr>
      </xdr:nvPicPr>
      <xdr:blipFill>
        <a:blip xmlns:r="http://schemas.openxmlformats.org/officeDocument/2006/relationships" r:embed="rId1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942" y="10886"/>
          <a:ext cx="2916000" cy="7524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599440</xdr:colOff>
      <xdr:row>11</xdr:row>
      <xdr:rowOff>111760</xdr:rowOff>
    </xdr:from>
    <xdr:to>
      <xdr:col>13</xdr:col>
      <xdr:colOff>40640</xdr:colOff>
      <xdr:row>47</xdr:row>
      <xdr:rowOff>60960</xdr:rowOff>
    </xdr:to>
    <xdr:sp macro="" textlink="">
      <xdr:nvSpPr>
        <xdr:cNvPr id="3" name="1 Rectángulo"/>
        <xdr:cNvSpPr/>
      </xdr:nvSpPr>
      <xdr:spPr>
        <a:xfrm>
          <a:off x="599440" y="2078964"/>
          <a:ext cx="7605486" cy="6752772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49</xdr:row>
      <xdr:rowOff>194388</xdr:rowOff>
    </xdr:from>
    <xdr:to>
      <xdr:col>9</xdr:col>
      <xdr:colOff>0</xdr:colOff>
      <xdr:row>61</xdr:row>
      <xdr:rowOff>152400</xdr:rowOff>
    </xdr:to>
    <xdr:graphicFrame macro="">
      <xdr:nvGraphicFramePr>
        <xdr:cNvPr id="4" name="3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595630</xdr:colOff>
      <xdr:row>52</xdr:row>
      <xdr:rowOff>832</xdr:rowOff>
    </xdr:from>
    <xdr:to>
      <xdr:col>1</xdr:col>
      <xdr:colOff>101190</xdr:colOff>
      <xdr:row>60</xdr:row>
      <xdr:rowOff>0</xdr:rowOff>
    </xdr:to>
    <xdr:sp macro="" textlink="">
      <xdr:nvSpPr>
        <xdr:cNvPr id="8" name="29 CuadroTexto"/>
        <xdr:cNvSpPr txBox="1"/>
      </xdr:nvSpPr>
      <xdr:spPr>
        <a:xfrm rot="16200000">
          <a:off x="-269279" y="13050121"/>
          <a:ext cx="1890697" cy="160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000" b="1">
              <a:solidFill>
                <a:schemeClr val="bg2">
                  <a:lumMod val="10000"/>
                </a:schemeClr>
              </a:solidFill>
            </a:rPr>
            <a:t>Porcentaje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14" name="34 Rectángulo redondeado"/>
        <xdr:cNvSpPr/>
      </xdr:nvSpPr>
      <xdr:spPr>
        <a:xfrm>
          <a:off x="60960" y="1356822"/>
          <a:ext cx="528320" cy="361142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15</xdr:col>
      <xdr:colOff>833120</xdr:colOff>
      <xdr:row>19</xdr:row>
      <xdr:rowOff>101600</xdr:rowOff>
    </xdr:from>
    <xdr:ext cx="184731" cy="264560"/>
    <xdr:sp macro="" textlink="">
      <xdr:nvSpPr>
        <xdr:cNvPr id="15" name="35 CuadroTexto"/>
        <xdr:cNvSpPr txBox="1"/>
      </xdr:nvSpPr>
      <xdr:spPr>
        <a:xfrm>
          <a:off x="9146540" y="387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16" name="36 CuadroTexto"/>
        <xdr:cNvSpPr txBox="1"/>
      </xdr:nvSpPr>
      <xdr:spPr>
        <a:xfrm>
          <a:off x="172720" y="1407622"/>
          <a:ext cx="375920" cy="2697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4.-</a:t>
          </a:r>
        </a:p>
      </xdr:txBody>
    </xdr:sp>
    <xdr:clientData/>
  </xdr:twoCellAnchor>
  <xdr:twoCellAnchor>
    <xdr:from>
      <xdr:col>2</xdr:col>
      <xdr:colOff>186555</xdr:colOff>
      <xdr:row>23</xdr:row>
      <xdr:rowOff>175288</xdr:rowOff>
    </xdr:from>
    <xdr:to>
      <xdr:col>5</xdr:col>
      <xdr:colOff>262790</xdr:colOff>
      <xdr:row>30</xdr:row>
      <xdr:rowOff>10080</xdr:rowOff>
    </xdr:to>
    <xdr:grpSp>
      <xdr:nvGrpSpPr>
        <xdr:cNvPr id="9" name="Grupo 8"/>
        <xdr:cNvGrpSpPr/>
      </xdr:nvGrpSpPr>
      <xdr:grpSpPr>
        <a:xfrm>
          <a:off x="1286012" y="4584002"/>
          <a:ext cx="1513149" cy="1141078"/>
          <a:chOff x="1290667" y="4327402"/>
          <a:chExt cx="1522480" cy="1148853"/>
        </a:xfrm>
      </xdr:grpSpPr>
      <xdr:sp macro="" textlink="">
        <xdr:nvSpPr>
          <xdr:cNvPr id="29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Desconocida</a:t>
            </a:r>
          </a:p>
        </xdr:txBody>
      </xdr:sp>
      <xdr:graphicFrame macro="">
        <xdr:nvGraphicFramePr>
          <xdr:cNvPr id="30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3</xdr:col>
      <xdr:colOff>380913</xdr:colOff>
      <xdr:row>25</xdr:row>
      <xdr:rowOff>158526</xdr:rowOff>
    </xdr:from>
    <xdr:to>
      <xdr:col>11</xdr:col>
      <xdr:colOff>52816</xdr:colOff>
      <xdr:row>40</xdr:row>
      <xdr:rowOff>14818</xdr:rowOff>
    </xdr:to>
    <xdr:grpSp>
      <xdr:nvGrpSpPr>
        <xdr:cNvPr id="11" name="Grupo 10"/>
        <xdr:cNvGrpSpPr/>
      </xdr:nvGrpSpPr>
      <xdr:grpSpPr>
        <a:xfrm>
          <a:off x="1872256" y="4948240"/>
          <a:ext cx="4287446" cy="2632149"/>
          <a:chOff x="1880022" y="4808280"/>
          <a:chExt cx="4679331" cy="2655476"/>
        </a:xfrm>
      </xdr:grpSpPr>
      <xdr:graphicFrame macro="">
        <xdr:nvGraphicFramePr>
          <xdr:cNvPr id="2" name="5 Gráfico"/>
          <xdr:cNvGraphicFramePr>
            <a:graphicFrameLocks noChangeAspect="1"/>
          </xdr:cNvGraphicFramePr>
        </xdr:nvGraphicFramePr>
        <xdr:xfrm>
          <a:off x="1880022" y="4808280"/>
          <a:ext cx="4679331" cy="26554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pSp>
        <xdr:nvGrpSpPr>
          <xdr:cNvPr id="44" name="6 Grupo"/>
          <xdr:cNvGrpSpPr/>
        </xdr:nvGrpSpPr>
        <xdr:grpSpPr>
          <a:xfrm>
            <a:off x="2705114" y="5149272"/>
            <a:ext cx="3033219" cy="1977508"/>
            <a:chOff x="2433637" y="5693479"/>
            <a:chExt cx="2893695" cy="1892617"/>
          </a:xfrm>
        </xdr:grpSpPr>
        <xdr:graphicFrame macro="">
          <xdr:nvGraphicFramePr>
            <xdr:cNvPr id="45" name="13 Gráfico"/>
            <xdr:cNvGraphicFramePr>
              <a:graphicFrameLocks/>
            </xdr:cNvGraphicFramePr>
          </xdr:nvGraphicFramePr>
          <xdr:xfrm>
            <a:off x="2433637" y="5693479"/>
            <a:ext cx="2893695" cy="189261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sp macro="" textlink="">
          <xdr:nvSpPr>
            <xdr:cNvPr id="46" name="62 Elipse"/>
            <xdr:cNvSpPr/>
          </xdr:nvSpPr>
          <xdr:spPr>
            <a:xfrm>
              <a:off x="3450052" y="6228431"/>
              <a:ext cx="849628" cy="789050"/>
            </a:xfrm>
            <a:prstGeom prst="ellipse">
              <a:avLst/>
            </a:prstGeom>
            <a:solidFill>
              <a:schemeClr val="bg1"/>
            </a:solidFill>
            <a:ln>
              <a:solidFill>
                <a:schemeClr val="bg2">
                  <a:lumMod val="2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47" name="64 CuadroTexto"/>
            <xdr:cNvSpPr txBox="1"/>
          </xdr:nvSpPr>
          <xdr:spPr>
            <a:xfrm>
              <a:off x="3602366" y="6587778"/>
              <a:ext cx="572454" cy="154304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/>
            <a:lstStyle/>
            <a:p>
              <a:pPr algn="ctr"/>
              <a:r>
                <a:rPr lang="es-ES" sz="800" b="1" u="sng">
                  <a:solidFill>
                    <a:schemeClr val="bg2">
                      <a:lumMod val="10000"/>
                    </a:schemeClr>
                  </a:solidFill>
                </a:rPr>
                <a:t>TOTAL EDAD</a:t>
              </a:r>
            </a:p>
          </xdr:txBody>
        </xdr:sp>
      </xdr:grpSp>
    </xdr:grpSp>
    <xdr:clientData/>
  </xdr:twoCellAnchor>
  <xdr:twoCellAnchor>
    <xdr:from>
      <xdr:col>0</xdr:col>
      <xdr:colOff>599440</xdr:colOff>
      <xdr:row>49</xdr:row>
      <xdr:rowOff>186612</xdr:rowOff>
    </xdr:from>
    <xdr:to>
      <xdr:col>13</xdr:col>
      <xdr:colOff>40640</xdr:colOff>
      <xdr:row>61</xdr:row>
      <xdr:rowOff>132080</xdr:rowOff>
    </xdr:to>
    <xdr:sp macro="" textlink="">
      <xdr:nvSpPr>
        <xdr:cNvPr id="62" name="1 Rectángulo"/>
        <xdr:cNvSpPr/>
      </xdr:nvSpPr>
      <xdr:spPr>
        <a:xfrm>
          <a:off x="599440" y="9330612"/>
          <a:ext cx="7605486" cy="2138162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2</xdr:col>
      <xdr:colOff>186630</xdr:colOff>
      <xdr:row>30</xdr:row>
      <xdr:rowOff>85542</xdr:rowOff>
    </xdr:from>
    <xdr:to>
      <xdr:col>5</xdr:col>
      <xdr:colOff>262865</xdr:colOff>
      <xdr:row>36</xdr:row>
      <xdr:rowOff>114721</xdr:rowOff>
    </xdr:to>
    <xdr:grpSp>
      <xdr:nvGrpSpPr>
        <xdr:cNvPr id="50" name="Grupo 49"/>
        <xdr:cNvGrpSpPr/>
      </xdr:nvGrpSpPr>
      <xdr:grpSpPr>
        <a:xfrm>
          <a:off x="1286087" y="5800542"/>
          <a:ext cx="1513149" cy="1139522"/>
          <a:chOff x="1290667" y="4327402"/>
          <a:chExt cx="1522480" cy="1148853"/>
        </a:xfrm>
      </xdr:grpSpPr>
      <xdr:sp macro="" textlink="">
        <xdr:nvSpPr>
          <xdr:cNvPr id="51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Menores</a:t>
            </a:r>
          </a:p>
        </xdr:txBody>
      </xdr:sp>
      <xdr:graphicFrame macro="">
        <xdr:nvGraphicFramePr>
          <xdr:cNvPr id="52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</xdr:col>
      <xdr:colOff>186625</xdr:colOff>
      <xdr:row>37</xdr:row>
      <xdr:rowOff>7786</xdr:rowOff>
    </xdr:from>
    <xdr:to>
      <xdr:col>5</xdr:col>
      <xdr:colOff>262860</xdr:colOff>
      <xdr:row>43</xdr:row>
      <xdr:rowOff>36965</xdr:rowOff>
    </xdr:to>
    <xdr:grpSp>
      <xdr:nvGrpSpPr>
        <xdr:cNvPr id="53" name="Grupo 52"/>
        <xdr:cNvGrpSpPr/>
      </xdr:nvGrpSpPr>
      <xdr:grpSpPr>
        <a:xfrm>
          <a:off x="1286082" y="7018186"/>
          <a:ext cx="1513149" cy="1139522"/>
          <a:chOff x="1290667" y="4327402"/>
          <a:chExt cx="1522480" cy="1148853"/>
        </a:xfrm>
      </xdr:grpSpPr>
      <xdr:sp macro="" textlink="">
        <xdr:nvSpPr>
          <xdr:cNvPr id="54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18 a 25 años</a:t>
            </a:r>
          </a:p>
        </xdr:txBody>
      </xdr:sp>
      <xdr:graphicFrame macro="">
        <xdr:nvGraphicFramePr>
          <xdr:cNvPr id="55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9</xdr:col>
      <xdr:colOff>351482</xdr:colOff>
      <xdr:row>23</xdr:row>
      <xdr:rowOff>178836</xdr:rowOff>
    </xdr:from>
    <xdr:to>
      <xdr:col>12</xdr:col>
      <xdr:colOff>57602</xdr:colOff>
      <xdr:row>30</xdr:row>
      <xdr:rowOff>13628</xdr:rowOff>
    </xdr:to>
    <xdr:grpSp>
      <xdr:nvGrpSpPr>
        <xdr:cNvPr id="56" name="Grupo 55"/>
        <xdr:cNvGrpSpPr/>
      </xdr:nvGrpSpPr>
      <xdr:grpSpPr>
        <a:xfrm>
          <a:off x="5239168" y="4587550"/>
          <a:ext cx="1534920" cy="1141078"/>
          <a:chOff x="1290667" y="4327402"/>
          <a:chExt cx="1522480" cy="1148853"/>
        </a:xfrm>
      </xdr:grpSpPr>
      <xdr:sp macro="" textlink="">
        <xdr:nvSpPr>
          <xdr:cNvPr id="57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26 a 40</a:t>
            </a:r>
            <a:r>
              <a:rPr lang="es-ES" sz="700" b="1" baseline="0">
                <a:solidFill>
                  <a:srgbClr val="4A452A"/>
                </a:solidFill>
              </a:rPr>
              <a:t> </a:t>
            </a:r>
            <a:r>
              <a:rPr lang="es-ES" sz="700" b="1">
                <a:solidFill>
                  <a:srgbClr val="4A452A"/>
                </a:solidFill>
              </a:rPr>
              <a:t>años</a:t>
            </a:r>
          </a:p>
        </xdr:txBody>
      </xdr:sp>
      <xdr:graphicFrame macro="">
        <xdr:nvGraphicFramePr>
          <xdr:cNvPr id="58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9</xdr:col>
      <xdr:colOff>348368</xdr:colOff>
      <xdr:row>30</xdr:row>
      <xdr:rowOff>90204</xdr:rowOff>
    </xdr:from>
    <xdr:to>
      <xdr:col>12</xdr:col>
      <xdr:colOff>54488</xdr:colOff>
      <xdr:row>36</xdr:row>
      <xdr:rowOff>119383</xdr:rowOff>
    </xdr:to>
    <xdr:grpSp>
      <xdr:nvGrpSpPr>
        <xdr:cNvPr id="63" name="Grupo 62"/>
        <xdr:cNvGrpSpPr/>
      </xdr:nvGrpSpPr>
      <xdr:grpSpPr>
        <a:xfrm>
          <a:off x="5236054" y="5805204"/>
          <a:ext cx="1534920" cy="1139522"/>
          <a:chOff x="1290667" y="4327402"/>
          <a:chExt cx="1522480" cy="1148853"/>
        </a:xfrm>
      </xdr:grpSpPr>
      <xdr:sp macro="" textlink="">
        <xdr:nvSpPr>
          <xdr:cNvPr id="64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41 a 50 años</a:t>
            </a:r>
          </a:p>
        </xdr:txBody>
      </xdr:sp>
      <xdr:graphicFrame macro="">
        <xdr:nvGraphicFramePr>
          <xdr:cNvPr id="65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9</xdr:col>
      <xdr:colOff>345258</xdr:colOff>
      <xdr:row>37</xdr:row>
      <xdr:rowOff>17121</xdr:rowOff>
    </xdr:from>
    <xdr:to>
      <xdr:col>12</xdr:col>
      <xdr:colOff>51378</xdr:colOff>
      <xdr:row>43</xdr:row>
      <xdr:rowOff>46300</xdr:rowOff>
    </xdr:to>
    <xdr:grpSp>
      <xdr:nvGrpSpPr>
        <xdr:cNvPr id="66" name="Grupo 65"/>
        <xdr:cNvGrpSpPr/>
      </xdr:nvGrpSpPr>
      <xdr:grpSpPr>
        <a:xfrm>
          <a:off x="5232944" y="7027521"/>
          <a:ext cx="1534920" cy="1139522"/>
          <a:chOff x="1290667" y="4327402"/>
          <a:chExt cx="1522480" cy="1148853"/>
        </a:xfrm>
      </xdr:grpSpPr>
      <xdr:sp macro="" textlink="">
        <xdr:nvSpPr>
          <xdr:cNvPr id="67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51 a 65 años</a:t>
            </a:r>
          </a:p>
        </xdr:txBody>
      </xdr:sp>
      <xdr:graphicFrame macro="">
        <xdr:nvGraphicFramePr>
          <xdr:cNvPr id="68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</xdr:grpSp>
    <xdr:clientData/>
  </xdr:twoCellAnchor>
  <xdr:twoCellAnchor>
    <xdr:from>
      <xdr:col>6</xdr:col>
      <xdr:colOff>225508</xdr:colOff>
      <xdr:row>40</xdr:row>
      <xdr:rowOff>1</xdr:rowOff>
    </xdr:from>
    <xdr:to>
      <xdr:col>8</xdr:col>
      <xdr:colOff>541229</xdr:colOff>
      <xdr:row>46</xdr:row>
      <xdr:rowOff>29181</xdr:rowOff>
    </xdr:to>
    <xdr:grpSp>
      <xdr:nvGrpSpPr>
        <xdr:cNvPr id="69" name="Grupo 68"/>
        <xdr:cNvGrpSpPr/>
      </xdr:nvGrpSpPr>
      <xdr:grpSpPr>
        <a:xfrm>
          <a:off x="3284394" y="7565572"/>
          <a:ext cx="1534921" cy="1139523"/>
          <a:chOff x="1290667" y="4327402"/>
          <a:chExt cx="1522480" cy="1148853"/>
        </a:xfrm>
      </xdr:grpSpPr>
      <xdr:sp macro="" textlink="">
        <xdr:nvSpPr>
          <xdr:cNvPr id="70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Mayores de 65 años</a:t>
            </a:r>
          </a:p>
        </xdr:txBody>
      </xdr:sp>
      <xdr:graphicFrame macro="">
        <xdr:nvGraphicFramePr>
          <xdr:cNvPr id="71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78" name="29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6458" cy="777966"/>
        </a:xfrm>
        <a:prstGeom prst="rect">
          <a:avLst/>
        </a:prstGeom>
      </xdr:spPr>
    </xdr:pic>
    <xdr:clientData/>
  </xdr:twoCellAnchor>
  <xdr:twoCellAnchor>
    <xdr:from>
      <xdr:col>6</xdr:col>
      <xdr:colOff>142759</xdr:colOff>
      <xdr:row>0</xdr:row>
      <xdr:rowOff>111761</xdr:rowOff>
    </xdr:from>
    <xdr:to>
      <xdr:col>8</xdr:col>
      <xdr:colOff>141307</xdr:colOff>
      <xdr:row>2</xdr:row>
      <xdr:rowOff>40865</xdr:rowOff>
    </xdr:to>
    <xdr:sp macro="" textlink="">
      <xdr:nvSpPr>
        <xdr:cNvPr id="79" name="30 CuadroTexto"/>
        <xdr:cNvSpPr txBox="1"/>
      </xdr:nvSpPr>
      <xdr:spPr>
        <a:xfrm>
          <a:off x="3201645" y="111761"/>
          <a:ext cx="1217748" cy="2774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124824</xdr:colOff>
      <xdr:row>2</xdr:row>
      <xdr:rowOff>110577</xdr:rowOff>
    </xdr:from>
    <xdr:to>
      <xdr:col>8</xdr:col>
      <xdr:colOff>123372</xdr:colOff>
      <xdr:row>4</xdr:row>
      <xdr:rowOff>40640</xdr:rowOff>
    </xdr:to>
    <xdr:sp macro="" textlink="">
      <xdr:nvSpPr>
        <xdr:cNvPr id="80" name="31 CuadroTexto"/>
        <xdr:cNvSpPr txBox="1"/>
      </xdr:nvSpPr>
      <xdr:spPr>
        <a:xfrm>
          <a:off x="3183710" y="458920"/>
          <a:ext cx="1217748" cy="278406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8</xdr:col>
      <xdr:colOff>435430</xdr:colOff>
      <xdr:row>0</xdr:row>
      <xdr:rowOff>0</xdr:rowOff>
    </xdr:from>
    <xdr:to>
      <xdr:col>13</xdr:col>
      <xdr:colOff>303430</xdr:colOff>
      <xdr:row>4</xdr:row>
      <xdr:rowOff>55714</xdr:rowOff>
    </xdr:to>
    <xdr:pic>
      <xdr:nvPicPr>
        <xdr:cNvPr id="81" name="Imagen 80"/>
        <xdr:cNvPicPr>
          <a:picLocks/>
        </xdr:cNvPicPr>
      </xdr:nvPicPr>
      <xdr:blipFill>
        <a:blip xmlns:r="http://schemas.openxmlformats.org/officeDocument/2006/relationships" r:embed="rId1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3516" y="0"/>
          <a:ext cx="2916000" cy="7524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548640</xdr:colOff>
      <xdr:row>11</xdr:row>
      <xdr:rowOff>60960</xdr:rowOff>
    </xdr:from>
    <xdr:to>
      <xdr:col>14</xdr:col>
      <xdr:colOff>88257</xdr:colOff>
      <xdr:row>44</xdr:row>
      <xdr:rowOff>81280</xdr:rowOff>
    </xdr:to>
    <xdr:sp macro="" textlink="">
      <xdr:nvSpPr>
        <xdr:cNvPr id="2" name="1 Rectángulo"/>
        <xdr:cNvSpPr/>
      </xdr:nvSpPr>
      <xdr:spPr>
        <a:xfrm>
          <a:off x="548640" y="2217420"/>
          <a:ext cx="6816717" cy="616966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3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4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5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6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19</xdr:row>
      <xdr:rowOff>101600</xdr:rowOff>
    </xdr:from>
    <xdr:ext cx="184731" cy="264560"/>
    <xdr:sp macro="" textlink="">
      <xdr:nvSpPr>
        <xdr:cNvPr id="7" name="33 CuadroTexto"/>
        <xdr:cNvSpPr txBox="1"/>
      </xdr:nvSpPr>
      <xdr:spPr>
        <a:xfrm>
          <a:off x="8557260" y="375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8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4.-</a:t>
          </a:r>
        </a:p>
      </xdr:txBody>
    </xdr:sp>
    <xdr:clientData/>
  </xdr:twoCellAnchor>
  <xdr:twoCellAnchor>
    <xdr:from>
      <xdr:col>4</xdr:col>
      <xdr:colOff>475129</xdr:colOff>
      <xdr:row>59</xdr:row>
      <xdr:rowOff>98605</xdr:rowOff>
    </xdr:from>
    <xdr:to>
      <xdr:col>5</xdr:col>
      <xdr:colOff>125506</xdr:colOff>
      <xdr:row>59</xdr:row>
      <xdr:rowOff>144324</xdr:rowOff>
    </xdr:to>
    <xdr:sp macro="" textlink="">
      <xdr:nvSpPr>
        <xdr:cNvPr id="9" name="37 CuadroTexto"/>
        <xdr:cNvSpPr txBox="1"/>
      </xdr:nvSpPr>
      <xdr:spPr>
        <a:xfrm>
          <a:off x="2494429" y="1102568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59</xdr:row>
      <xdr:rowOff>89632</xdr:rowOff>
    </xdr:from>
    <xdr:to>
      <xdr:col>4</xdr:col>
      <xdr:colOff>170329</xdr:colOff>
      <xdr:row>59</xdr:row>
      <xdr:rowOff>135351</xdr:rowOff>
    </xdr:to>
    <xdr:sp macro="" textlink="">
      <xdr:nvSpPr>
        <xdr:cNvPr id="10" name="38 CuadroTexto"/>
        <xdr:cNvSpPr txBox="1"/>
      </xdr:nvSpPr>
      <xdr:spPr>
        <a:xfrm>
          <a:off x="2013473" y="1101671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59</xdr:row>
      <xdr:rowOff>89638</xdr:rowOff>
    </xdr:from>
    <xdr:to>
      <xdr:col>3</xdr:col>
      <xdr:colOff>242049</xdr:colOff>
      <xdr:row>59</xdr:row>
      <xdr:rowOff>135357</xdr:rowOff>
    </xdr:to>
    <xdr:sp macro="" textlink="">
      <xdr:nvSpPr>
        <xdr:cNvPr id="11" name="39 CuadroTexto"/>
        <xdr:cNvSpPr txBox="1"/>
      </xdr:nvSpPr>
      <xdr:spPr>
        <a:xfrm>
          <a:off x="1556275" y="1101671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2</xdr:col>
      <xdr:colOff>83820</xdr:colOff>
      <xdr:row>25</xdr:row>
      <xdr:rowOff>30480</xdr:rowOff>
    </xdr:from>
    <xdr:to>
      <xdr:col>4</xdr:col>
      <xdr:colOff>373380</xdr:colOff>
      <xdr:row>28</xdr:row>
      <xdr:rowOff>175260</xdr:rowOff>
    </xdr:to>
    <xdr:graphicFrame macro="">
      <xdr:nvGraphicFramePr>
        <xdr:cNvPr id="12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182880</xdr:colOff>
      <xdr:row>25</xdr:row>
      <xdr:rowOff>30480</xdr:rowOff>
    </xdr:from>
    <xdr:to>
      <xdr:col>8</xdr:col>
      <xdr:colOff>320040</xdr:colOff>
      <xdr:row>28</xdr:row>
      <xdr:rowOff>167640</xdr:rowOff>
    </xdr:to>
    <xdr:graphicFrame macro="">
      <xdr:nvGraphicFramePr>
        <xdr:cNvPr id="13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129540</xdr:colOff>
      <xdr:row>25</xdr:row>
      <xdr:rowOff>38100</xdr:rowOff>
    </xdr:from>
    <xdr:to>
      <xdr:col>12</xdr:col>
      <xdr:colOff>266700</xdr:colOff>
      <xdr:row>29</xdr:row>
      <xdr:rowOff>0</xdr:rowOff>
    </xdr:to>
    <xdr:graphicFrame macro="">
      <xdr:nvGraphicFramePr>
        <xdr:cNvPr id="14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83820</xdr:colOff>
      <xdr:row>30</xdr:row>
      <xdr:rowOff>25550</xdr:rowOff>
    </xdr:from>
    <xdr:to>
      <xdr:col>4</xdr:col>
      <xdr:colOff>373380</xdr:colOff>
      <xdr:row>33</xdr:row>
      <xdr:rowOff>162710</xdr:rowOff>
    </xdr:to>
    <xdr:graphicFrame macro="">
      <xdr:nvGraphicFramePr>
        <xdr:cNvPr id="15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137160</xdr:colOff>
      <xdr:row>30</xdr:row>
      <xdr:rowOff>33170</xdr:rowOff>
    </xdr:from>
    <xdr:to>
      <xdr:col>12</xdr:col>
      <xdr:colOff>274320</xdr:colOff>
      <xdr:row>34</xdr:row>
      <xdr:rowOff>6276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74049</xdr:colOff>
      <xdr:row>24</xdr:row>
      <xdr:rowOff>48536</xdr:rowOff>
    </xdr:from>
    <xdr:to>
      <xdr:col>4</xdr:col>
      <xdr:colOff>369149</xdr:colOff>
      <xdr:row>24</xdr:row>
      <xdr:rowOff>156536</xdr:rowOff>
    </xdr:to>
    <xdr:sp macro="" textlink="">
      <xdr:nvSpPr>
        <xdr:cNvPr id="17" name="13 CuadroTexto"/>
        <xdr:cNvSpPr txBox="1"/>
      </xdr:nvSpPr>
      <xdr:spPr>
        <a:xfrm>
          <a:off x="1178949" y="4681496"/>
          <a:ext cx="1209500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ACCESO INTERCEPT. IL.ÍCITA</a:t>
          </a:r>
        </a:p>
      </xdr:txBody>
    </xdr:sp>
    <xdr:clientData/>
  </xdr:twoCellAnchor>
  <xdr:twoCellAnchor>
    <xdr:from>
      <xdr:col>6</xdr:col>
      <xdr:colOff>200024</xdr:colOff>
      <xdr:row>24</xdr:row>
      <xdr:rowOff>56030</xdr:rowOff>
    </xdr:from>
    <xdr:to>
      <xdr:col>8</xdr:col>
      <xdr:colOff>333117</xdr:colOff>
      <xdr:row>24</xdr:row>
      <xdr:rowOff>164030</xdr:rowOff>
    </xdr:to>
    <xdr:sp macro="" textlink="">
      <xdr:nvSpPr>
        <xdr:cNvPr id="18" name="14 CuadroTexto"/>
        <xdr:cNvSpPr txBox="1"/>
      </xdr:nvSpPr>
      <xdr:spPr>
        <a:xfrm>
          <a:off x="3270884" y="4688990"/>
          <a:ext cx="1184653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AMENAZAS</a:t>
          </a:r>
          <a:r>
            <a:rPr lang="es-ES" sz="700" b="1" baseline="0">
              <a:solidFill>
                <a:schemeClr val="bg2">
                  <a:lumMod val="25000"/>
                </a:schemeClr>
              </a:solidFill>
            </a:rPr>
            <a:t> Y COACCIONES</a:t>
          </a:r>
          <a:endParaRPr lang="es-ES" sz="7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10</xdr:col>
      <xdr:colOff>127180</xdr:colOff>
      <xdr:row>24</xdr:row>
      <xdr:rowOff>55288</xdr:rowOff>
    </xdr:from>
    <xdr:to>
      <xdr:col>12</xdr:col>
      <xdr:colOff>248802</xdr:colOff>
      <xdr:row>24</xdr:row>
      <xdr:rowOff>163288</xdr:rowOff>
    </xdr:to>
    <xdr:sp macro="" textlink="">
      <xdr:nvSpPr>
        <xdr:cNvPr id="19" name="15 CuadroTexto"/>
        <xdr:cNvSpPr txBox="1"/>
      </xdr:nvSpPr>
      <xdr:spPr>
        <a:xfrm>
          <a:off x="5301160" y="4688248"/>
          <a:ext cx="1173182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CONTRA EL HONOR</a:t>
          </a:r>
        </a:p>
      </xdr:txBody>
    </xdr:sp>
    <xdr:clientData/>
  </xdr:twoCellAnchor>
  <xdr:twoCellAnchor>
    <xdr:from>
      <xdr:col>2</xdr:col>
      <xdr:colOff>83015</xdr:colOff>
      <xdr:row>29</xdr:row>
      <xdr:rowOff>60201</xdr:rowOff>
    </xdr:from>
    <xdr:to>
      <xdr:col>4</xdr:col>
      <xdr:colOff>378115</xdr:colOff>
      <xdr:row>29</xdr:row>
      <xdr:rowOff>168201</xdr:rowOff>
    </xdr:to>
    <xdr:sp macro="" textlink="">
      <xdr:nvSpPr>
        <xdr:cNvPr id="20" name="16 CuadroTexto"/>
        <xdr:cNvSpPr txBox="1"/>
      </xdr:nvSpPr>
      <xdr:spPr>
        <a:xfrm>
          <a:off x="1187915" y="5607561"/>
          <a:ext cx="1209500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CONTRA PROP.INDT./ INTELEC</a:t>
          </a:r>
          <a:r>
            <a:rPr lang="es-ES" sz="700" b="1">
              <a:solidFill>
                <a:schemeClr val="bg2">
                  <a:lumMod val="50000"/>
                </a:schemeClr>
              </a:solidFill>
            </a:rPr>
            <a:t>.</a:t>
          </a:r>
        </a:p>
      </xdr:txBody>
    </xdr:sp>
    <xdr:clientData/>
  </xdr:twoCellAnchor>
  <xdr:twoCellAnchor>
    <xdr:from>
      <xdr:col>10</xdr:col>
      <xdr:colOff>127181</xdr:colOff>
      <xdr:row>29</xdr:row>
      <xdr:rowOff>65336</xdr:rowOff>
    </xdr:from>
    <xdr:to>
      <xdr:col>12</xdr:col>
      <xdr:colOff>248803</xdr:colOff>
      <xdr:row>29</xdr:row>
      <xdr:rowOff>173336</xdr:rowOff>
    </xdr:to>
    <xdr:sp macro="" textlink="">
      <xdr:nvSpPr>
        <xdr:cNvPr id="21" name="18 CuadroTexto"/>
        <xdr:cNvSpPr txBox="1"/>
      </xdr:nvSpPr>
      <xdr:spPr>
        <a:xfrm>
          <a:off x="5301161" y="5612696"/>
          <a:ext cx="1173182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DELITOS SEXUALES</a:t>
          </a:r>
        </a:p>
      </xdr:txBody>
    </xdr:sp>
    <xdr:clientData/>
  </xdr:twoCellAnchor>
  <xdr:twoCellAnchor>
    <xdr:from>
      <xdr:col>2</xdr:col>
      <xdr:colOff>22860</xdr:colOff>
      <xdr:row>40</xdr:row>
      <xdr:rowOff>96970</xdr:rowOff>
    </xdr:from>
    <xdr:to>
      <xdr:col>12</xdr:col>
      <xdr:colOff>508000</xdr:colOff>
      <xdr:row>43</xdr:row>
      <xdr:rowOff>91890</xdr:rowOff>
    </xdr:to>
    <xdr:graphicFrame macro="">
      <xdr:nvGraphicFramePr>
        <xdr:cNvPr id="22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16406</xdr:colOff>
      <xdr:row>39</xdr:row>
      <xdr:rowOff>63342</xdr:rowOff>
    </xdr:from>
    <xdr:to>
      <xdr:col>12</xdr:col>
      <xdr:colOff>502246</xdr:colOff>
      <xdr:row>40</xdr:row>
      <xdr:rowOff>62780</xdr:rowOff>
    </xdr:to>
    <xdr:sp macro="" textlink="">
      <xdr:nvSpPr>
        <xdr:cNvPr id="23" name="20 CuadroTexto"/>
        <xdr:cNvSpPr txBox="1"/>
      </xdr:nvSpPr>
      <xdr:spPr>
        <a:xfrm>
          <a:off x="1121306" y="7439502"/>
          <a:ext cx="5606480" cy="182318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800" b="1">
              <a:solidFill>
                <a:schemeClr val="bg2">
                  <a:lumMod val="25000"/>
                </a:schemeClr>
              </a:solidFill>
            </a:rPr>
            <a:t>DISTRIBUCIÓN</a:t>
          </a:r>
          <a:r>
            <a:rPr lang="es-ES" sz="800" b="1" baseline="0">
              <a:solidFill>
                <a:schemeClr val="bg2">
                  <a:lumMod val="25000"/>
                </a:schemeClr>
              </a:solidFill>
            </a:rPr>
            <a:t> GLOBAL POR SEXOS</a:t>
          </a:r>
          <a:endParaRPr lang="es-ES" sz="8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2</xdr:col>
      <xdr:colOff>83820</xdr:colOff>
      <xdr:row>35</xdr:row>
      <xdr:rowOff>42136</xdr:rowOff>
    </xdr:from>
    <xdr:to>
      <xdr:col>4</xdr:col>
      <xdr:colOff>373380</xdr:colOff>
      <xdr:row>39</xdr:row>
      <xdr:rowOff>11656</xdr:rowOff>
    </xdr:to>
    <xdr:graphicFrame macro="">
      <xdr:nvGraphicFramePr>
        <xdr:cNvPr id="24" name="2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182880</xdr:colOff>
      <xdr:row>35</xdr:row>
      <xdr:rowOff>30929</xdr:rowOff>
    </xdr:from>
    <xdr:to>
      <xdr:col>8</xdr:col>
      <xdr:colOff>327660</xdr:colOff>
      <xdr:row>39</xdr:row>
      <xdr:rowOff>449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129540</xdr:colOff>
      <xdr:row>35</xdr:row>
      <xdr:rowOff>42136</xdr:rowOff>
    </xdr:from>
    <xdr:to>
      <xdr:col>12</xdr:col>
      <xdr:colOff>266700</xdr:colOff>
      <xdr:row>39</xdr:row>
      <xdr:rowOff>4036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74050</xdr:colOff>
      <xdr:row>34</xdr:row>
      <xdr:rowOff>50902</xdr:rowOff>
    </xdr:from>
    <xdr:to>
      <xdr:col>4</xdr:col>
      <xdr:colOff>350145</xdr:colOff>
      <xdr:row>34</xdr:row>
      <xdr:rowOff>158902</xdr:rowOff>
    </xdr:to>
    <xdr:sp macro="" textlink="">
      <xdr:nvSpPr>
        <xdr:cNvPr id="27" name="24 CuadroTexto"/>
        <xdr:cNvSpPr txBox="1"/>
      </xdr:nvSpPr>
      <xdr:spPr>
        <a:xfrm>
          <a:off x="1178950" y="6512662"/>
          <a:ext cx="1190495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FALSIFICACIÓN INFORMÁTICA</a:t>
          </a:r>
        </a:p>
      </xdr:txBody>
    </xdr:sp>
    <xdr:clientData/>
  </xdr:twoCellAnchor>
  <xdr:twoCellAnchor>
    <xdr:from>
      <xdr:col>6</xdr:col>
      <xdr:colOff>201685</xdr:colOff>
      <xdr:row>34</xdr:row>
      <xdr:rowOff>55498</xdr:rowOff>
    </xdr:from>
    <xdr:to>
      <xdr:col>8</xdr:col>
      <xdr:colOff>330999</xdr:colOff>
      <xdr:row>34</xdr:row>
      <xdr:rowOff>163498</xdr:rowOff>
    </xdr:to>
    <xdr:sp macro="" textlink="">
      <xdr:nvSpPr>
        <xdr:cNvPr id="28" name="25 CuadroTexto"/>
        <xdr:cNvSpPr txBox="1"/>
      </xdr:nvSpPr>
      <xdr:spPr>
        <a:xfrm>
          <a:off x="3272545" y="6517258"/>
          <a:ext cx="1180874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FRAUDE INFORMÁTICO</a:t>
          </a:r>
        </a:p>
      </xdr:txBody>
    </xdr:sp>
    <xdr:clientData/>
  </xdr:twoCellAnchor>
  <xdr:twoCellAnchor>
    <xdr:from>
      <xdr:col>10</xdr:col>
      <xdr:colOff>128175</xdr:colOff>
      <xdr:row>34</xdr:row>
      <xdr:rowOff>59867</xdr:rowOff>
    </xdr:from>
    <xdr:to>
      <xdr:col>12</xdr:col>
      <xdr:colOff>282230</xdr:colOff>
      <xdr:row>34</xdr:row>
      <xdr:rowOff>167867</xdr:rowOff>
    </xdr:to>
    <xdr:sp macro="" textlink="">
      <xdr:nvSpPr>
        <xdr:cNvPr id="29" name="26 CuadroTexto"/>
        <xdr:cNvSpPr txBox="1"/>
      </xdr:nvSpPr>
      <xdr:spPr>
        <a:xfrm>
          <a:off x="5302155" y="6521627"/>
          <a:ext cx="1205615" cy="108000"/>
        </a:xfrm>
        <a:prstGeom prst="rect">
          <a:avLst/>
        </a:prstGeom>
        <a:solidFill>
          <a:schemeClr val="lt1"/>
        </a:solidFill>
        <a:ln w="9525" cmpd="sng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INTERF. DATOS Y SISTEMA</a:t>
          </a:r>
        </a:p>
      </xdr:txBody>
    </xdr:sp>
    <xdr:clientData/>
  </xdr:twoCellAnchor>
  <xdr:twoCellAnchor>
    <xdr:from>
      <xdr:col>2</xdr:col>
      <xdr:colOff>63511</xdr:colOff>
      <xdr:row>41</xdr:row>
      <xdr:rowOff>148937</xdr:rowOff>
    </xdr:from>
    <xdr:to>
      <xdr:col>3</xdr:col>
      <xdr:colOff>19942</xdr:colOff>
      <xdr:row>42</xdr:row>
      <xdr:rowOff>30131</xdr:rowOff>
    </xdr:to>
    <xdr:sp macro="" textlink="">
      <xdr:nvSpPr>
        <xdr:cNvPr id="30" name="32 CuadroTexto"/>
        <xdr:cNvSpPr txBox="1"/>
      </xdr:nvSpPr>
      <xdr:spPr>
        <a:xfrm>
          <a:off x="1168411" y="7890857"/>
          <a:ext cx="345051" cy="1097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HOMBRE</a:t>
          </a:r>
        </a:p>
      </xdr:txBody>
    </xdr:sp>
    <xdr:clientData/>
  </xdr:twoCellAnchor>
  <xdr:twoCellAnchor>
    <xdr:from>
      <xdr:col>2</xdr:col>
      <xdr:colOff>41281</xdr:colOff>
      <xdr:row>40</xdr:row>
      <xdr:rowOff>175307</xdr:rowOff>
    </xdr:from>
    <xdr:to>
      <xdr:col>2</xdr:col>
      <xdr:colOff>380009</xdr:colOff>
      <xdr:row>41</xdr:row>
      <xdr:rowOff>158245</xdr:rowOff>
    </xdr:to>
    <xdr:sp macro="" textlink="">
      <xdr:nvSpPr>
        <xdr:cNvPr id="31" name="33 CuadroTexto"/>
        <xdr:cNvSpPr txBox="1"/>
      </xdr:nvSpPr>
      <xdr:spPr>
        <a:xfrm>
          <a:off x="1146181" y="7734347"/>
          <a:ext cx="338728" cy="1658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700" b="1">
              <a:solidFill>
                <a:schemeClr val="bg2">
                  <a:lumMod val="25000"/>
                </a:schemeClr>
              </a:solidFill>
            </a:rPr>
            <a:t>MUJER</a:t>
          </a:r>
        </a:p>
      </xdr:txBody>
    </xdr:sp>
    <xdr:clientData/>
  </xdr:twoCellAnchor>
  <xdr:oneCellAnchor>
    <xdr:from>
      <xdr:col>17</xdr:col>
      <xdr:colOff>833120</xdr:colOff>
      <xdr:row>17</xdr:row>
      <xdr:rowOff>101600</xdr:rowOff>
    </xdr:from>
    <xdr:ext cx="184731" cy="264560"/>
    <xdr:sp macro="" textlink="">
      <xdr:nvSpPr>
        <xdr:cNvPr id="32" name="5 CuadroTexto"/>
        <xdr:cNvSpPr txBox="1"/>
      </xdr:nvSpPr>
      <xdr:spPr>
        <a:xfrm>
          <a:off x="8948420" y="336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1</xdr:col>
      <xdr:colOff>208759</xdr:colOff>
      <xdr:row>48</xdr:row>
      <xdr:rowOff>151120</xdr:rowOff>
    </xdr:from>
    <xdr:to>
      <xdr:col>8</xdr:col>
      <xdr:colOff>357988</xdr:colOff>
      <xdr:row>62</xdr:row>
      <xdr:rowOff>19851</xdr:rowOff>
    </xdr:to>
    <xdr:graphicFrame macro="">
      <xdr:nvGraphicFramePr>
        <xdr:cNvPr id="33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475129</xdr:colOff>
      <xdr:row>60</xdr:row>
      <xdr:rowOff>98605</xdr:rowOff>
    </xdr:from>
    <xdr:to>
      <xdr:col>5</xdr:col>
      <xdr:colOff>125506</xdr:colOff>
      <xdr:row>60</xdr:row>
      <xdr:rowOff>144324</xdr:rowOff>
    </xdr:to>
    <xdr:sp macro="" textlink="">
      <xdr:nvSpPr>
        <xdr:cNvPr id="34" name="27 CuadroTexto"/>
        <xdr:cNvSpPr txBox="1"/>
      </xdr:nvSpPr>
      <xdr:spPr>
        <a:xfrm>
          <a:off x="2494429" y="1120856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60</xdr:row>
      <xdr:rowOff>89632</xdr:rowOff>
    </xdr:from>
    <xdr:to>
      <xdr:col>4</xdr:col>
      <xdr:colOff>170329</xdr:colOff>
      <xdr:row>60</xdr:row>
      <xdr:rowOff>135351</xdr:rowOff>
    </xdr:to>
    <xdr:sp macro="" textlink="">
      <xdr:nvSpPr>
        <xdr:cNvPr id="35" name="38 CuadroTexto"/>
        <xdr:cNvSpPr txBox="1"/>
      </xdr:nvSpPr>
      <xdr:spPr>
        <a:xfrm>
          <a:off x="2013473" y="1119959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60</xdr:row>
      <xdr:rowOff>89638</xdr:rowOff>
    </xdr:from>
    <xdr:to>
      <xdr:col>3</xdr:col>
      <xdr:colOff>242049</xdr:colOff>
      <xdr:row>60</xdr:row>
      <xdr:rowOff>135357</xdr:rowOff>
    </xdr:to>
    <xdr:sp macro="" textlink="">
      <xdr:nvSpPr>
        <xdr:cNvPr id="36" name="39 CuadroTexto"/>
        <xdr:cNvSpPr txBox="1"/>
      </xdr:nvSpPr>
      <xdr:spPr>
        <a:xfrm>
          <a:off x="1556275" y="1119959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5</xdr:col>
      <xdr:colOff>430015</xdr:colOff>
      <xdr:row>48</xdr:row>
      <xdr:rowOff>49064</xdr:rowOff>
    </xdr:from>
    <xdr:to>
      <xdr:col>6</xdr:col>
      <xdr:colOff>65793</xdr:colOff>
      <xdr:row>49</xdr:row>
      <xdr:rowOff>147507</xdr:rowOff>
    </xdr:to>
    <xdr:pic>
      <xdr:nvPicPr>
        <xdr:cNvPr id="37" name="50 Imagen"/>
        <xdr:cNvPicPr preferRelativeResize="0"/>
      </xdr:nvPicPr>
      <xdr:blipFill>
        <a:blip xmlns:r="http://schemas.openxmlformats.org/officeDocument/2006/relationships" r:embed="rId1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6386" y="9040664"/>
          <a:ext cx="158293" cy="2726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302862</xdr:colOff>
      <xdr:row>48</xdr:row>
      <xdr:rowOff>44833</xdr:rowOff>
    </xdr:from>
    <xdr:to>
      <xdr:col>3</xdr:col>
      <xdr:colOff>85748</xdr:colOff>
      <xdr:row>49</xdr:row>
      <xdr:rowOff>147046</xdr:rowOff>
    </xdr:to>
    <xdr:pic>
      <xdr:nvPicPr>
        <xdr:cNvPr id="38" name="51 Imagen"/>
        <xdr:cNvPicPr/>
      </xdr:nvPicPr>
      <xdr:blipFill>
        <a:blip xmlns:r="http://schemas.openxmlformats.org/officeDocument/2006/relationships" r:embed="rId1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2319" y="9036433"/>
          <a:ext cx="174772" cy="2763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21773</xdr:colOff>
      <xdr:row>9</xdr:row>
      <xdr:rowOff>97244</xdr:rowOff>
    </xdr:from>
    <xdr:to>
      <xdr:col>14</xdr:col>
      <xdr:colOff>84024</xdr:colOff>
      <xdr:row>11</xdr:row>
      <xdr:rowOff>24046</xdr:rowOff>
    </xdr:to>
    <xdr:grpSp>
      <xdr:nvGrpSpPr>
        <xdr:cNvPr id="39" name="38 Grupo"/>
        <xdr:cNvGrpSpPr>
          <a:grpSpLocks/>
        </xdr:cNvGrpSpPr>
      </xdr:nvGrpSpPr>
      <xdr:grpSpPr bwMode="auto">
        <a:xfrm>
          <a:off x="6799091" y="1863291"/>
          <a:ext cx="591168" cy="339179"/>
          <a:chOff x="6201532" y="7306554"/>
          <a:chExt cx="611053" cy="414365"/>
        </a:xfrm>
      </xdr:grpSpPr>
      <xdr:sp macro="" textlink="">
        <xdr:nvSpPr>
          <xdr:cNvPr id="40" name="29 CuadroTexto"/>
          <xdr:cNvSpPr txBox="1"/>
        </xdr:nvSpPr>
        <xdr:spPr>
          <a:xfrm>
            <a:off x="6201532" y="7306554"/>
            <a:ext cx="611053" cy="4143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endParaRPr lang="es-ES" sz="1200" b="1">
              <a:solidFill>
                <a:schemeClr val="tx2">
                  <a:lumMod val="50000"/>
                </a:schemeClr>
              </a:solidFill>
            </a:endParaRPr>
          </a:p>
        </xdr:txBody>
      </xdr:sp>
      <xdr:pic>
        <xdr:nvPicPr>
          <xdr:cNvPr id="41" name="30 Imagen"/>
          <xdr:cNvPicPr preferRelativeResize="0"/>
        </xdr:nvPicPr>
        <xdr:blipFill>
          <a:blip xmlns:r="http://schemas.openxmlformats.org/officeDocument/2006/relationships" r:embed="rId1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556206" y="7352180"/>
            <a:ext cx="163108" cy="34371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42" name="31 Imagen"/>
          <xdr:cNvPicPr/>
        </xdr:nvPicPr>
        <xdr:blipFill>
          <a:blip xmlns:r="http://schemas.openxmlformats.org/officeDocument/2006/relationships" r:embed="rId13" cstate="print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301204" y="7358039"/>
            <a:ext cx="180088" cy="34837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0</xdr:col>
      <xdr:colOff>548640</xdr:colOff>
      <xdr:row>48</xdr:row>
      <xdr:rowOff>30480</xdr:rowOff>
    </xdr:from>
    <xdr:to>
      <xdr:col>14</xdr:col>
      <xdr:colOff>88257</xdr:colOff>
      <xdr:row>61</xdr:row>
      <xdr:rowOff>121920</xdr:rowOff>
    </xdr:to>
    <xdr:sp macro="" textlink="">
      <xdr:nvSpPr>
        <xdr:cNvPr id="43" name="1 Rectángulo"/>
        <xdr:cNvSpPr/>
      </xdr:nvSpPr>
      <xdr:spPr>
        <a:xfrm>
          <a:off x="548640" y="9022080"/>
          <a:ext cx="6816717" cy="239268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9</xdr:col>
      <xdr:colOff>32657</xdr:colOff>
      <xdr:row>0</xdr:row>
      <xdr:rowOff>0</xdr:rowOff>
    </xdr:from>
    <xdr:to>
      <xdr:col>15</xdr:col>
      <xdr:colOff>20400</xdr:colOff>
      <xdr:row>4</xdr:row>
      <xdr:rowOff>55714</xdr:rowOff>
    </xdr:to>
    <xdr:pic>
      <xdr:nvPicPr>
        <xdr:cNvPr id="44" name="Imagen 43"/>
        <xdr:cNvPicPr>
          <a:picLocks/>
        </xdr:cNvPicPr>
      </xdr:nvPicPr>
      <xdr:blipFill>
        <a:blip xmlns:r="http://schemas.openxmlformats.org/officeDocument/2006/relationships" r:embed="rId1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857" y="0"/>
          <a:ext cx="2936683" cy="756754"/>
        </a:xfrm>
        <a:prstGeom prst="rect">
          <a:avLst/>
        </a:prstGeom>
      </xdr:spPr>
    </xdr:pic>
    <xdr:clientData/>
  </xdr:twoCellAnchor>
  <xdr:twoCellAnchor>
    <xdr:from>
      <xdr:col>0</xdr:col>
      <xdr:colOff>631380</xdr:colOff>
      <xdr:row>54</xdr:row>
      <xdr:rowOff>87085</xdr:rowOff>
    </xdr:from>
    <xdr:to>
      <xdr:col>8</xdr:col>
      <xdr:colOff>91466</xdr:colOff>
      <xdr:row>55</xdr:row>
      <xdr:rowOff>92914</xdr:rowOff>
    </xdr:to>
    <xdr:sp macro="" textlink="">
      <xdr:nvSpPr>
        <xdr:cNvPr id="47" name="Rectángulo 46"/>
        <xdr:cNvSpPr/>
      </xdr:nvSpPr>
      <xdr:spPr>
        <a:xfrm>
          <a:off x="631380" y="10123714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631376</xdr:colOff>
      <xdr:row>56</xdr:row>
      <xdr:rowOff>10885</xdr:rowOff>
    </xdr:from>
    <xdr:to>
      <xdr:col>8</xdr:col>
      <xdr:colOff>91462</xdr:colOff>
      <xdr:row>57</xdr:row>
      <xdr:rowOff>16713</xdr:rowOff>
    </xdr:to>
    <xdr:sp macro="" textlink="">
      <xdr:nvSpPr>
        <xdr:cNvPr id="48" name="Rectángulo 47"/>
        <xdr:cNvSpPr/>
      </xdr:nvSpPr>
      <xdr:spPr>
        <a:xfrm>
          <a:off x="631376" y="10395856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631378</xdr:colOff>
      <xdr:row>57</xdr:row>
      <xdr:rowOff>87087</xdr:rowOff>
    </xdr:from>
    <xdr:to>
      <xdr:col>8</xdr:col>
      <xdr:colOff>91464</xdr:colOff>
      <xdr:row>58</xdr:row>
      <xdr:rowOff>92916</xdr:rowOff>
    </xdr:to>
    <xdr:sp macro="" textlink="">
      <xdr:nvSpPr>
        <xdr:cNvPr id="49" name="Rectángulo 48"/>
        <xdr:cNvSpPr/>
      </xdr:nvSpPr>
      <xdr:spPr>
        <a:xfrm>
          <a:off x="631378" y="10646230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631379</xdr:colOff>
      <xdr:row>58</xdr:row>
      <xdr:rowOff>174176</xdr:rowOff>
    </xdr:from>
    <xdr:to>
      <xdr:col>8</xdr:col>
      <xdr:colOff>91465</xdr:colOff>
      <xdr:row>59</xdr:row>
      <xdr:rowOff>169119</xdr:rowOff>
    </xdr:to>
    <xdr:sp macro="" textlink="">
      <xdr:nvSpPr>
        <xdr:cNvPr id="50" name="Rectángulo 49"/>
        <xdr:cNvSpPr/>
      </xdr:nvSpPr>
      <xdr:spPr>
        <a:xfrm>
          <a:off x="631379" y="10907490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631375</xdr:colOff>
      <xdr:row>49</xdr:row>
      <xdr:rowOff>141521</xdr:rowOff>
    </xdr:from>
    <xdr:to>
      <xdr:col>8</xdr:col>
      <xdr:colOff>91461</xdr:colOff>
      <xdr:row>50</xdr:row>
      <xdr:rowOff>147349</xdr:rowOff>
    </xdr:to>
    <xdr:sp macro="" textlink="">
      <xdr:nvSpPr>
        <xdr:cNvPr id="51" name="Rectángulo 50"/>
        <xdr:cNvSpPr/>
      </xdr:nvSpPr>
      <xdr:spPr>
        <a:xfrm>
          <a:off x="631375" y="9307292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631375</xdr:colOff>
      <xdr:row>51</xdr:row>
      <xdr:rowOff>76205</xdr:rowOff>
    </xdr:from>
    <xdr:to>
      <xdr:col>8</xdr:col>
      <xdr:colOff>91461</xdr:colOff>
      <xdr:row>52</xdr:row>
      <xdr:rowOff>82033</xdr:rowOff>
    </xdr:to>
    <xdr:sp macro="" textlink="">
      <xdr:nvSpPr>
        <xdr:cNvPr id="52" name="Rectángulo 51"/>
        <xdr:cNvSpPr/>
      </xdr:nvSpPr>
      <xdr:spPr>
        <a:xfrm>
          <a:off x="631375" y="9590319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631379</xdr:colOff>
      <xdr:row>52</xdr:row>
      <xdr:rowOff>163291</xdr:rowOff>
    </xdr:from>
    <xdr:to>
      <xdr:col>8</xdr:col>
      <xdr:colOff>91465</xdr:colOff>
      <xdr:row>53</xdr:row>
      <xdr:rowOff>169120</xdr:rowOff>
    </xdr:to>
    <xdr:sp macro="" textlink="">
      <xdr:nvSpPr>
        <xdr:cNvPr id="53" name="Rectángulo 52"/>
        <xdr:cNvSpPr/>
      </xdr:nvSpPr>
      <xdr:spPr>
        <a:xfrm>
          <a:off x="631379" y="9851577"/>
          <a:ext cx="3564000" cy="18000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642257</xdr:colOff>
      <xdr:row>49</xdr:row>
      <xdr:rowOff>141514</xdr:rowOff>
    </xdr:from>
    <xdr:to>
      <xdr:col>1</xdr:col>
      <xdr:colOff>283028</xdr:colOff>
      <xdr:row>50</xdr:row>
      <xdr:rowOff>147342</xdr:rowOff>
    </xdr:to>
    <xdr:sp macro="" textlink="">
      <xdr:nvSpPr>
        <xdr:cNvPr id="54" name="CuadroTexto 53"/>
        <xdr:cNvSpPr txBox="1"/>
      </xdr:nvSpPr>
      <xdr:spPr>
        <a:xfrm>
          <a:off x="642257" y="9307285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Desc.</a:t>
          </a:r>
        </a:p>
      </xdr:txBody>
    </xdr:sp>
    <xdr:clientData/>
  </xdr:twoCellAnchor>
  <xdr:twoCellAnchor>
    <xdr:from>
      <xdr:col>0</xdr:col>
      <xdr:colOff>642257</xdr:colOff>
      <xdr:row>51</xdr:row>
      <xdr:rowOff>76197</xdr:rowOff>
    </xdr:from>
    <xdr:to>
      <xdr:col>1</xdr:col>
      <xdr:colOff>283028</xdr:colOff>
      <xdr:row>52</xdr:row>
      <xdr:rowOff>82025</xdr:rowOff>
    </xdr:to>
    <xdr:sp macro="" textlink="">
      <xdr:nvSpPr>
        <xdr:cNvPr id="57" name="CuadroTexto 56"/>
        <xdr:cNvSpPr txBox="1"/>
      </xdr:nvSpPr>
      <xdr:spPr>
        <a:xfrm>
          <a:off x="642257" y="9590311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14-17</a:t>
          </a:r>
        </a:p>
      </xdr:txBody>
    </xdr:sp>
    <xdr:clientData/>
  </xdr:twoCellAnchor>
  <xdr:twoCellAnchor>
    <xdr:from>
      <xdr:col>0</xdr:col>
      <xdr:colOff>642258</xdr:colOff>
      <xdr:row>52</xdr:row>
      <xdr:rowOff>174169</xdr:rowOff>
    </xdr:from>
    <xdr:to>
      <xdr:col>1</xdr:col>
      <xdr:colOff>283029</xdr:colOff>
      <xdr:row>54</xdr:row>
      <xdr:rowOff>5826</xdr:rowOff>
    </xdr:to>
    <xdr:sp macro="" textlink="">
      <xdr:nvSpPr>
        <xdr:cNvPr id="58" name="CuadroTexto 57"/>
        <xdr:cNvSpPr txBox="1"/>
      </xdr:nvSpPr>
      <xdr:spPr>
        <a:xfrm>
          <a:off x="642258" y="9862455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18-25</a:t>
          </a:r>
        </a:p>
        <a:p>
          <a:endParaRPr lang="es-ES" sz="800" b="1"/>
        </a:p>
      </xdr:txBody>
    </xdr:sp>
    <xdr:clientData/>
  </xdr:twoCellAnchor>
  <xdr:twoCellAnchor>
    <xdr:from>
      <xdr:col>0</xdr:col>
      <xdr:colOff>642259</xdr:colOff>
      <xdr:row>54</xdr:row>
      <xdr:rowOff>87084</xdr:rowOff>
    </xdr:from>
    <xdr:to>
      <xdr:col>1</xdr:col>
      <xdr:colOff>283030</xdr:colOff>
      <xdr:row>55</xdr:row>
      <xdr:rowOff>92913</xdr:rowOff>
    </xdr:to>
    <xdr:sp macro="" textlink="">
      <xdr:nvSpPr>
        <xdr:cNvPr id="59" name="CuadroTexto 58"/>
        <xdr:cNvSpPr txBox="1"/>
      </xdr:nvSpPr>
      <xdr:spPr>
        <a:xfrm>
          <a:off x="642259" y="10123713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26-40</a:t>
          </a:r>
        </a:p>
      </xdr:txBody>
    </xdr:sp>
    <xdr:clientData/>
  </xdr:twoCellAnchor>
  <xdr:twoCellAnchor>
    <xdr:from>
      <xdr:col>0</xdr:col>
      <xdr:colOff>642257</xdr:colOff>
      <xdr:row>56</xdr:row>
      <xdr:rowOff>21771</xdr:rowOff>
    </xdr:from>
    <xdr:to>
      <xdr:col>1</xdr:col>
      <xdr:colOff>283028</xdr:colOff>
      <xdr:row>57</xdr:row>
      <xdr:rowOff>27599</xdr:rowOff>
    </xdr:to>
    <xdr:sp macro="" textlink="">
      <xdr:nvSpPr>
        <xdr:cNvPr id="60" name="CuadroTexto 59"/>
        <xdr:cNvSpPr txBox="1"/>
      </xdr:nvSpPr>
      <xdr:spPr>
        <a:xfrm>
          <a:off x="642257" y="10406742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41-50</a:t>
          </a:r>
        </a:p>
      </xdr:txBody>
    </xdr:sp>
    <xdr:clientData/>
  </xdr:twoCellAnchor>
  <xdr:twoCellAnchor>
    <xdr:from>
      <xdr:col>0</xdr:col>
      <xdr:colOff>642254</xdr:colOff>
      <xdr:row>57</xdr:row>
      <xdr:rowOff>97973</xdr:rowOff>
    </xdr:from>
    <xdr:to>
      <xdr:col>1</xdr:col>
      <xdr:colOff>283025</xdr:colOff>
      <xdr:row>58</xdr:row>
      <xdr:rowOff>103802</xdr:rowOff>
    </xdr:to>
    <xdr:sp macro="" textlink="">
      <xdr:nvSpPr>
        <xdr:cNvPr id="61" name="CuadroTexto 60"/>
        <xdr:cNvSpPr txBox="1"/>
      </xdr:nvSpPr>
      <xdr:spPr>
        <a:xfrm>
          <a:off x="642254" y="10657116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51-65</a:t>
          </a:r>
        </a:p>
        <a:p>
          <a:endParaRPr lang="es-ES" sz="800" b="1"/>
        </a:p>
      </xdr:txBody>
    </xdr:sp>
    <xdr:clientData/>
  </xdr:twoCellAnchor>
  <xdr:twoCellAnchor>
    <xdr:from>
      <xdr:col>0</xdr:col>
      <xdr:colOff>642256</xdr:colOff>
      <xdr:row>59</xdr:row>
      <xdr:rowOff>5</xdr:rowOff>
    </xdr:from>
    <xdr:to>
      <xdr:col>1</xdr:col>
      <xdr:colOff>283027</xdr:colOff>
      <xdr:row>59</xdr:row>
      <xdr:rowOff>180005</xdr:rowOff>
    </xdr:to>
    <xdr:sp macro="" textlink="">
      <xdr:nvSpPr>
        <xdr:cNvPr id="62" name="CuadroTexto 61"/>
        <xdr:cNvSpPr txBox="1"/>
      </xdr:nvSpPr>
      <xdr:spPr>
        <a:xfrm>
          <a:off x="642256" y="10918376"/>
          <a:ext cx="293914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es-ES" sz="800" b="1"/>
            <a:t> &gt;</a:t>
          </a:r>
          <a:r>
            <a:rPr lang="es-ES" sz="800" b="1" baseline="0"/>
            <a:t> 65</a:t>
          </a:r>
          <a:endParaRPr lang="es-ES" sz="8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65315</xdr:colOff>
      <xdr:row>36</xdr:row>
      <xdr:rowOff>152400</xdr:rowOff>
    </xdr:from>
    <xdr:to>
      <xdr:col>13</xdr:col>
      <xdr:colOff>402770</xdr:colOff>
      <xdr:row>54</xdr:row>
      <xdr:rowOff>70759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16</xdr:col>
      <xdr:colOff>0</xdr:colOff>
      <xdr:row>19</xdr:row>
      <xdr:rowOff>101600</xdr:rowOff>
    </xdr:from>
    <xdr:ext cx="184731" cy="264560"/>
    <xdr:sp macro="" textlink="">
      <xdr:nvSpPr>
        <xdr:cNvPr id="3" name="33 CuadroTexto"/>
        <xdr:cNvSpPr txBox="1"/>
      </xdr:nvSpPr>
      <xdr:spPr>
        <a:xfrm>
          <a:off x="8145780" y="378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4</xdr:col>
      <xdr:colOff>475129</xdr:colOff>
      <xdr:row>62</xdr:row>
      <xdr:rowOff>98605</xdr:rowOff>
    </xdr:from>
    <xdr:to>
      <xdr:col>5</xdr:col>
      <xdr:colOff>125506</xdr:colOff>
      <xdr:row>62</xdr:row>
      <xdr:rowOff>144324</xdr:rowOff>
    </xdr:to>
    <xdr:sp macro="" textlink="">
      <xdr:nvSpPr>
        <xdr:cNvPr id="4" name="37 CuadroTexto"/>
        <xdr:cNvSpPr txBox="1"/>
      </xdr:nvSpPr>
      <xdr:spPr>
        <a:xfrm>
          <a:off x="2517289" y="1175720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62</xdr:row>
      <xdr:rowOff>89632</xdr:rowOff>
    </xdr:from>
    <xdr:to>
      <xdr:col>4</xdr:col>
      <xdr:colOff>170329</xdr:colOff>
      <xdr:row>62</xdr:row>
      <xdr:rowOff>135351</xdr:rowOff>
    </xdr:to>
    <xdr:sp macro="" textlink="">
      <xdr:nvSpPr>
        <xdr:cNvPr id="5" name="38 CuadroTexto"/>
        <xdr:cNvSpPr txBox="1"/>
      </xdr:nvSpPr>
      <xdr:spPr>
        <a:xfrm>
          <a:off x="2036333" y="1174823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62</xdr:row>
      <xdr:rowOff>89638</xdr:rowOff>
    </xdr:from>
    <xdr:to>
      <xdr:col>3</xdr:col>
      <xdr:colOff>242049</xdr:colOff>
      <xdr:row>62</xdr:row>
      <xdr:rowOff>135357</xdr:rowOff>
    </xdr:to>
    <xdr:sp macro="" textlink="">
      <xdr:nvSpPr>
        <xdr:cNvPr id="6" name="39 CuadroTexto"/>
        <xdr:cNvSpPr txBox="1"/>
      </xdr:nvSpPr>
      <xdr:spPr>
        <a:xfrm>
          <a:off x="1579135" y="1174823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358315</xdr:colOff>
      <xdr:row>4</xdr:row>
      <xdr:rowOff>81280</xdr:rowOff>
    </xdr:to>
    <xdr:pic>
      <xdr:nvPicPr>
        <xdr:cNvPr id="7" name="2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6255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8" name="30 CuadroTexto"/>
        <xdr:cNvSpPr txBox="1"/>
      </xdr:nvSpPr>
      <xdr:spPr>
        <a:xfrm>
          <a:off x="319293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9" name="31 CuadroTexto"/>
        <xdr:cNvSpPr txBox="1"/>
      </xdr:nvSpPr>
      <xdr:spPr>
        <a:xfrm>
          <a:off x="317500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10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11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4.-</a:t>
          </a:r>
        </a:p>
      </xdr:txBody>
    </xdr:sp>
    <xdr:clientData/>
  </xdr:twoCellAnchor>
  <xdr:twoCellAnchor>
    <xdr:from>
      <xdr:col>0</xdr:col>
      <xdr:colOff>568960</xdr:colOff>
      <xdr:row>12</xdr:row>
      <xdr:rowOff>0</xdr:rowOff>
    </xdr:from>
    <xdr:to>
      <xdr:col>14</xdr:col>
      <xdr:colOff>109772</xdr:colOff>
      <xdr:row>25</xdr:row>
      <xdr:rowOff>162560</xdr:rowOff>
    </xdr:to>
    <xdr:sp macro="" textlink="">
      <xdr:nvSpPr>
        <xdr:cNvPr id="12" name="1 Rectángulo"/>
        <xdr:cNvSpPr/>
      </xdr:nvSpPr>
      <xdr:spPr>
        <a:xfrm>
          <a:off x="568960" y="2346960"/>
          <a:ext cx="6840772" cy="263906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oneCellAnchor>
    <xdr:from>
      <xdr:col>17</xdr:col>
      <xdr:colOff>833120</xdr:colOff>
      <xdr:row>21</xdr:row>
      <xdr:rowOff>101600</xdr:rowOff>
    </xdr:from>
    <xdr:ext cx="184731" cy="264560"/>
    <xdr:sp macro="" textlink="">
      <xdr:nvSpPr>
        <xdr:cNvPr id="13" name="35 CuadroTexto"/>
        <xdr:cNvSpPr txBox="1"/>
      </xdr:nvSpPr>
      <xdr:spPr>
        <a:xfrm>
          <a:off x="9458960" y="416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9</xdr:col>
      <xdr:colOff>464367</xdr:colOff>
      <xdr:row>13</xdr:row>
      <xdr:rowOff>10607</xdr:rowOff>
    </xdr:from>
    <xdr:to>
      <xdr:col>14</xdr:col>
      <xdr:colOff>123779</xdr:colOff>
      <xdr:row>15</xdr:row>
      <xdr:rowOff>19962</xdr:rowOff>
    </xdr:to>
    <xdr:graphicFrame macro="">
      <xdr:nvGraphicFramePr>
        <xdr:cNvPr id="14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464367</xdr:colOff>
      <xdr:row>14</xdr:row>
      <xdr:rowOff>152483</xdr:rowOff>
    </xdr:from>
    <xdr:to>
      <xdr:col>14</xdr:col>
      <xdr:colOff>123779</xdr:colOff>
      <xdr:row>16</xdr:row>
      <xdr:rowOff>165736</xdr:rowOff>
    </xdr:to>
    <xdr:graphicFrame macro="">
      <xdr:nvGraphicFramePr>
        <xdr:cNvPr id="15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464367</xdr:colOff>
      <xdr:row>15</xdr:row>
      <xdr:rowOff>152483</xdr:rowOff>
    </xdr:from>
    <xdr:to>
      <xdr:col>14</xdr:col>
      <xdr:colOff>123779</xdr:colOff>
      <xdr:row>17</xdr:row>
      <xdr:rowOff>165735</xdr:rowOff>
    </xdr:to>
    <xdr:graphicFrame macro="">
      <xdr:nvGraphicFramePr>
        <xdr:cNvPr id="16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464367</xdr:colOff>
      <xdr:row>16</xdr:row>
      <xdr:rowOff>145858</xdr:rowOff>
    </xdr:from>
    <xdr:to>
      <xdr:col>14</xdr:col>
      <xdr:colOff>123779</xdr:colOff>
      <xdr:row>18</xdr:row>
      <xdr:rowOff>159109</xdr:rowOff>
    </xdr:to>
    <xdr:graphicFrame macro="">
      <xdr:nvGraphicFramePr>
        <xdr:cNvPr id="17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464367</xdr:colOff>
      <xdr:row>17</xdr:row>
      <xdr:rowOff>145858</xdr:rowOff>
    </xdr:from>
    <xdr:to>
      <xdr:col>14</xdr:col>
      <xdr:colOff>123779</xdr:colOff>
      <xdr:row>19</xdr:row>
      <xdr:rowOff>159109</xdr:rowOff>
    </xdr:to>
    <xdr:graphicFrame macro="">
      <xdr:nvGraphicFramePr>
        <xdr:cNvPr id="18" name="4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464367</xdr:colOff>
      <xdr:row>18</xdr:row>
      <xdr:rowOff>152484</xdr:rowOff>
    </xdr:from>
    <xdr:to>
      <xdr:col>14</xdr:col>
      <xdr:colOff>123779</xdr:colOff>
      <xdr:row>20</xdr:row>
      <xdr:rowOff>165736</xdr:rowOff>
    </xdr:to>
    <xdr:graphicFrame macro="">
      <xdr:nvGraphicFramePr>
        <xdr:cNvPr id="19" name="4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464367</xdr:colOff>
      <xdr:row>19</xdr:row>
      <xdr:rowOff>159109</xdr:rowOff>
    </xdr:from>
    <xdr:to>
      <xdr:col>14</xdr:col>
      <xdr:colOff>123779</xdr:colOff>
      <xdr:row>21</xdr:row>
      <xdr:rowOff>172362</xdr:rowOff>
    </xdr:to>
    <xdr:graphicFrame macro="">
      <xdr:nvGraphicFramePr>
        <xdr:cNvPr id="20" name="4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464367</xdr:colOff>
      <xdr:row>20</xdr:row>
      <xdr:rowOff>145857</xdr:rowOff>
    </xdr:from>
    <xdr:to>
      <xdr:col>14</xdr:col>
      <xdr:colOff>123779</xdr:colOff>
      <xdr:row>22</xdr:row>
      <xdr:rowOff>159110</xdr:rowOff>
    </xdr:to>
    <xdr:graphicFrame macro="">
      <xdr:nvGraphicFramePr>
        <xdr:cNvPr id="21" name="4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464367</xdr:colOff>
      <xdr:row>21</xdr:row>
      <xdr:rowOff>144824</xdr:rowOff>
    </xdr:from>
    <xdr:to>
      <xdr:col>14</xdr:col>
      <xdr:colOff>123779</xdr:colOff>
      <xdr:row>23</xdr:row>
      <xdr:rowOff>149111</xdr:rowOff>
    </xdr:to>
    <xdr:graphicFrame macro="">
      <xdr:nvGraphicFramePr>
        <xdr:cNvPr id="22" name="5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464367</xdr:colOff>
      <xdr:row>23</xdr:row>
      <xdr:rowOff>10997</xdr:rowOff>
    </xdr:from>
    <xdr:to>
      <xdr:col>14</xdr:col>
      <xdr:colOff>123779</xdr:colOff>
      <xdr:row>25</xdr:row>
      <xdr:rowOff>22591</xdr:rowOff>
    </xdr:to>
    <xdr:graphicFrame macro="">
      <xdr:nvGraphicFramePr>
        <xdr:cNvPr id="23" name="5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506387</xdr:colOff>
      <xdr:row>13</xdr:row>
      <xdr:rowOff>172353</xdr:rowOff>
    </xdr:from>
    <xdr:to>
      <xdr:col>10</xdr:col>
      <xdr:colOff>506387</xdr:colOff>
      <xdr:row>24</xdr:row>
      <xdr:rowOff>56853</xdr:rowOff>
    </xdr:to>
    <xdr:cxnSp macro="">
      <xdr:nvCxnSpPr>
        <xdr:cNvPr id="24" name="52 Conector recto"/>
        <xdr:cNvCxnSpPr/>
      </xdr:nvCxnSpPr>
      <xdr:spPr>
        <a:xfrm>
          <a:off x="5703227" y="2709813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345878</xdr:colOff>
      <xdr:row>13</xdr:row>
      <xdr:rowOff>177100</xdr:rowOff>
    </xdr:from>
    <xdr:to>
      <xdr:col>11</xdr:col>
      <xdr:colOff>345878</xdr:colOff>
      <xdr:row>24</xdr:row>
      <xdr:rowOff>61600</xdr:rowOff>
    </xdr:to>
    <xdr:cxnSp macro="">
      <xdr:nvCxnSpPr>
        <xdr:cNvPr id="25" name="53 Conector recto"/>
        <xdr:cNvCxnSpPr/>
      </xdr:nvCxnSpPr>
      <xdr:spPr>
        <a:xfrm>
          <a:off x="6068498" y="2714560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193723</xdr:colOff>
      <xdr:row>13</xdr:row>
      <xdr:rowOff>177084</xdr:rowOff>
    </xdr:from>
    <xdr:to>
      <xdr:col>12</xdr:col>
      <xdr:colOff>193723</xdr:colOff>
      <xdr:row>24</xdr:row>
      <xdr:rowOff>61584</xdr:rowOff>
    </xdr:to>
    <xdr:cxnSp macro="">
      <xdr:nvCxnSpPr>
        <xdr:cNvPr id="26" name="54 Conector recto"/>
        <xdr:cNvCxnSpPr/>
      </xdr:nvCxnSpPr>
      <xdr:spPr>
        <a:xfrm>
          <a:off x="6442123" y="2714544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52046</xdr:colOff>
      <xdr:row>13</xdr:row>
      <xdr:rowOff>167542</xdr:rowOff>
    </xdr:from>
    <xdr:to>
      <xdr:col>13</xdr:col>
      <xdr:colOff>52046</xdr:colOff>
      <xdr:row>24</xdr:row>
      <xdr:rowOff>52042</xdr:rowOff>
    </xdr:to>
    <xdr:cxnSp macro="">
      <xdr:nvCxnSpPr>
        <xdr:cNvPr id="27" name="55 Conector recto"/>
        <xdr:cNvCxnSpPr/>
      </xdr:nvCxnSpPr>
      <xdr:spPr>
        <a:xfrm>
          <a:off x="6826226" y="2705002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429980</xdr:colOff>
      <xdr:row>13</xdr:row>
      <xdr:rowOff>162763</xdr:rowOff>
    </xdr:from>
    <xdr:to>
      <xdr:col>13</xdr:col>
      <xdr:colOff>429980</xdr:colOff>
      <xdr:row>24</xdr:row>
      <xdr:rowOff>47263</xdr:rowOff>
    </xdr:to>
    <xdr:cxnSp macro="">
      <xdr:nvCxnSpPr>
        <xdr:cNvPr id="28" name="56 Conector recto"/>
        <xdr:cNvCxnSpPr/>
      </xdr:nvCxnSpPr>
      <xdr:spPr>
        <a:xfrm>
          <a:off x="7204160" y="2700223"/>
          <a:ext cx="0" cy="1980000"/>
        </a:xfrm>
        <a:prstGeom prst="line">
          <a:avLst/>
        </a:prstGeom>
        <a:ln w="6350"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228604</xdr:colOff>
      <xdr:row>34</xdr:row>
      <xdr:rowOff>32658</xdr:rowOff>
    </xdr:from>
    <xdr:to>
      <xdr:col>19</xdr:col>
      <xdr:colOff>391888</xdr:colOff>
      <xdr:row>58</xdr:row>
      <xdr:rowOff>108857</xdr:rowOff>
    </xdr:to>
    <xdr:graphicFrame macro="">
      <xdr:nvGraphicFramePr>
        <xdr:cNvPr id="29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283047</xdr:colOff>
      <xdr:row>33</xdr:row>
      <xdr:rowOff>177434</xdr:rowOff>
    </xdr:from>
    <xdr:to>
      <xdr:col>11</xdr:col>
      <xdr:colOff>359247</xdr:colOff>
      <xdr:row>55</xdr:row>
      <xdr:rowOff>119740</xdr:rowOff>
    </xdr:to>
    <xdr:sp macro="" textlink="">
      <xdr:nvSpPr>
        <xdr:cNvPr id="30" name="5 Abrir llave"/>
        <xdr:cNvSpPr/>
      </xdr:nvSpPr>
      <xdr:spPr>
        <a:xfrm>
          <a:off x="5976276" y="6632663"/>
          <a:ext cx="76200" cy="4035334"/>
        </a:xfrm>
        <a:prstGeom prst="leftBrace">
          <a:avLst/>
        </a:prstGeom>
        <a:ln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293917</xdr:colOff>
      <xdr:row>36</xdr:row>
      <xdr:rowOff>32657</xdr:rowOff>
    </xdr:from>
    <xdr:to>
      <xdr:col>13</xdr:col>
      <xdr:colOff>489859</xdr:colOff>
      <xdr:row>55</xdr:row>
      <xdr:rowOff>54432</xdr:rowOff>
    </xdr:to>
    <xdr:sp macro="" textlink="">
      <xdr:nvSpPr>
        <xdr:cNvPr id="31" name="6 Rectángulo"/>
        <xdr:cNvSpPr/>
      </xdr:nvSpPr>
      <xdr:spPr>
        <a:xfrm>
          <a:off x="6509660" y="7064828"/>
          <a:ext cx="718456" cy="3537861"/>
        </a:xfrm>
        <a:prstGeom prst="rect">
          <a:avLst/>
        </a:prstGeom>
        <a:noFill/>
        <a:ln w="9525"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32664</xdr:colOff>
      <xdr:row>44</xdr:row>
      <xdr:rowOff>130634</xdr:rowOff>
    </xdr:from>
    <xdr:to>
      <xdr:col>11</xdr:col>
      <xdr:colOff>248665</xdr:colOff>
      <xdr:row>44</xdr:row>
      <xdr:rowOff>141519</xdr:rowOff>
    </xdr:to>
    <xdr:cxnSp macro="">
      <xdr:nvCxnSpPr>
        <xdr:cNvPr id="32" name="7 Conector recto de flecha"/>
        <xdr:cNvCxnSpPr/>
      </xdr:nvCxnSpPr>
      <xdr:spPr>
        <a:xfrm flipV="1">
          <a:off x="5755284" y="8535494"/>
          <a:ext cx="216001" cy="10885"/>
        </a:xfrm>
        <a:prstGeom prst="straightConnector1">
          <a:avLst/>
        </a:prstGeom>
        <a:ln w="28575">
          <a:solidFill>
            <a:schemeClr val="bg2">
              <a:lumMod val="25000"/>
            </a:schemeClr>
          </a:solidFill>
          <a:headEnd type="none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443420</xdr:colOff>
      <xdr:row>34</xdr:row>
      <xdr:rowOff>52251</xdr:rowOff>
    </xdr:from>
    <xdr:to>
      <xdr:col>18</xdr:col>
      <xdr:colOff>13072</xdr:colOff>
      <xdr:row>58</xdr:row>
      <xdr:rowOff>79826</xdr:rowOff>
    </xdr:to>
    <xdr:graphicFrame macro="">
      <xdr:nvGraphicFramePr>
        <xdr:cNvPr id="3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589280</xdr:colOff>
      <xdr:row>30</xdr:row>
      <xdr:rowOff>121920</xdr:rowOff>
    </xdr:from>
    <xdr:to>
      <xdr:col>14</xdr:col>
      <xdr:colOff>130092</xdr:colOff>
      <xdr:row>60</xdr:row>
      <xdr:rowOff>142240</xdr:rowOff>
    </xdr:to>
    <xdr:sp macro="" textlink="">
      <xdr:nvSpPr>
        <xdr:cNvPr id="34" name="1 Rectángulo"/>
        <xdr:cNvSpPr/>
      </xdr:nvSpPr>
      <xdr:spPr>
        <a:xfrm>
          <a:off x="589280" y="6000206"/>
          <a:ext cx="6801583" cy="5561148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13</xdr:col>
      <xdr:colOff>43543</xdr:colOff>
      <xdr:row>10</xdr:row>
      <xdr:rowOff>10890</xdr:rowOff>
    </xdr:from>
    <xdr:to>
      <xdr:col>14</xdr:col>
      <xdr:colOff>105794</xdr:colOff>
      <xdr:row>11</xdr:row>
      <xdr:rowOff>133635</xdr:rowOff>
    </xdr:to>
    <xdr:grpSp>
      <xdr:nvGrpSpPr>
        <xdr:cNvPr id="35" name="38 Grupo"/>
        <xdr:cNvGrpSpPr>
          <a:grpSpLocks/>
        </xdr:cNvGrpSpPr>
      </xdr:nvGrpSpPr>
      <xdr:grpSpPr bwMode="auto">
        <a:xfrm>
          <a:off x="6781800" y="1959433"/>
          <a:ext cx="584765" cy="340459"/>
          <a:chOff x="6201532" y="7306554"/>
          <a:chExt cx="611053" cy="414365"/>
        </a:xfrm>
      </xdr:grpSpPr>
      <xdr:sp macro="" textlink="">
        <xdr:nvSpPr>
          <xdr:cNvPr id="36" name="29 CuadroTexto"/>
          <xdr:cNvSpPr txBox="1"/>
        </xdr:nvSpPr>
        <xdr:spPr>
          <a:xfrm>
            <a:off x="6201532" y="7306554"/>
            <a:ext cx="611053" cy="4143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endParaRPr lang="es-ES" sz="1200" b="1">
              <a:solidFill>
                <a:schemeClr val="tx2">
                  <a:lumMod val="50000"/>
                </a:schemeClr>
              </a:solidFill>
            </a:endParaRPr>
          </a:p>
        </xdr:txBody>
      </xdr:sp>
      <xdr:pic>
        <xdr:nvPicPr>
          <xdr:cNvPr id="37" name="30 Imagen"/>
          <xdr:cNvPicPr preferRelativeResize="0"/>
        </xdr:nvPicPr>
        <xdr:blipFill>
          <a:blip xmlns:r="http://schemas.openxmlformats.org/officeDocument/2006/relationships" r:embed="rId15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556206" y="7352180"/>
            <a:ext cx="163108" cy="34371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8" name="31 Imagen"/>
          <xdr:cNvPicPr/>
        </xdr:nvPicPr>
        <xdr:blipFill>
          <a:blip xmlns:r="http://schemas.openxmlformats.org/officeDocument/2006/relationships" r:embed="rId16" cstate="print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301204" y="7358039"/>
            <a:ext cx="180088" cy="34837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9</xdr:col>
      <xdr:colOff>43542</xdr:colOff>
      <xdr:row>0</xdr:row>
      <xdr:rowOff>10886</xdr:rowOff>
    </xdr:from>
    <xdr:to>
      <xdr:col>15</xdr:col>
      <xdr:colOff>31285</xdr:colOff>
      <xdr:row>4</xdr:row>
      <xdr:rowOff>66600</xdr:rowOff>
    </xdr:to>
    <xdr:pic>
      <xdr:nvPicPr>
        <xdr:cNvPr id="39" name="Imagen 38"/>
        <xdr:cNvPicPr>
          <a:picLocks/>
        </xdr:cNvPicPr>
      </xdr:nvPicPr>
      <xdr:blipFill>
        <a:blip xmlns:r="http://schemas.openxmlformats.org/officeDocument/2006/relationships" r:embed="rId1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602" y="10886"/>
          <a:ext cx="2936683" cy="75675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599440</xdr:colOff>
      <xdr:row>11</xdr:row>
      <xdr:rowOff>111760</xdr:rowOff>
    </xdr:from>
    <xdr:to>
      <xdr:col>13</xdr:col>
      <xdr:colOff>40640</xdr:colOff>
      <xdr:row>47</xdr:row>
      <xdr:rowOff>60960</xdr:rowOff>
    </xdr:to>
    <xdr:sp macro="" textlink="">
      <xdr:nvSpPr>
        <xdr:cNvPr id="2" name="1 Rectángulo"/>
        <xdr:cNvSpPr/>
      </xdr:nvSpPr>
      <xdr:spPr>
        <a:xfrm>
          <a:off x="599440" y="2077720"/>
          <a:ext cx="6779260" cy="670052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49</xdr:row>
      <xdr:rowOff>194388</xdr:rowOff>
    </xdr:from>
    <xdr:to>
      <xdr:col>9</xdr:col>
      <xdr:colOff>0</xdr:colOff>
      <xdr:row>61</xdr:row>
      <xdr:rowOff>152400</xdr:rowOff>
    </xdr:to>
    <xdr:graphicFrame macro="">
      <xdr:nvGraphicFramePr>
        <xdr:cNvPr id="3" name="3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595630</xdr:colOff>
      <xdr:row>52</xdr:row>
      <xdr:rowOff>832</xdr:rowOff>
    </xdr:from>
    <xdr:to>
      <xdr:col>1</xdr:col>
      <xdr:colOff>101190</xdr:colOff>
      <xdr:row>60</xdr:row>
      <xdr:rowOff>0</xdr:rowOff>
    </xdr:to>
    <xdr:sp macro="" textlink="">
      <xdr:nvSpPr>
        <xdr:cNvPr id="4" name="29 CuadroTexto"/>
        <xdr:cNvSpPr txBox="1"/>
      </xdr:nvSpPr>
      <xdr:spPr>
        <a:xfrm rot="16200000">
          <a:off x="-24554" y="10283176"/>
          <a:ext cx="1401248" cy="160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000" b="1">
              <a:solidFill>
                <a:schemeClr val="bg2">
                  <a:lumMod val="10000"/>
                </a:schemeClr>
              </a:solidFill>
            </a:rPr>
            <a:t>Porcentaje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5" name="34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15</xdr:col>
      <xdr:colOff>833120</xdr:colOff>
      <xdr:row>19</xdr:row>
      <xdr:rowOff>101600</xdr:rowOff>
    </xdr:from>
    <xdr:ext cx="184731" cy="264560"/>
    <xdr:sp macro="" textlink="">
      <xdr:nvSpPr>
        <xdr:cNvPr id="6" name="35 CuadroTexto"/>
        <xdr:cNvSpPr txBox="1"/>
      </xdr:nvSpPr>
      <xdr:spPr>
        <a:xfrm>
          <a:off x="8925560" y="3622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7" name="36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4.-</a:t>
          </a:r>
        </a:p>
      </xdr:txBody>
    </xdr:sp>
    <xdr:clientData/>
  </xdr:twoCellAnchor>
  <xdr:twoCellAnchor>
    <xdr:from>
      <xdr:col>2</xdr:col>
      <xdr:colOff>186555</xdr:colOff>
      <xdr:row>23</xdr:row>
      <xdr:rowOff>175288</xdr:rowOff>
    </xdr:from>
    <xdr:to>
      <xdr:col>5</xdr:col>
      <xdr:colOff>262790</xdr:colOff>
      <xdr:row>30</xdr:row>
      <xdr:rowOff>10080</xdr:rowOff>
    </xdr:to>
    <xdr:grpSp>
      <xdr:nvGrpSpPr>
        <xdr:cNvPr id="8" name="Grupo 7"/>
        <xdr:cNvGrpSpPr/>
      </xdr:nvGrpSpPr>
      <xdr:grpSpPr>
        <a:xfrm>
          <a:off x="1289214" y="4567994"/>
          <a:ext cx="1519552" cy="1107780"/>
          <a:chOff x="1290667" y="4327402"/>
          <a:chExt cx="1522480" cy="1148853"/>
        </a:xfrm>
      </xdr:grpSpPr>
      <xdr:sp macro="" textlink="">
        <xdr:nvSpPr>
          <xdr:cNvPr id="9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Desconocida</a:t>
            </a:r>
          </a:p>
        </xdr:txBody>
      </xdr:sp>
      <xdr:graphicFrame macro="">
        <xdr:nvGraphicFramePr>
          <xdr:cNvPr id="10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3</xdr:col>
      <xdr:colOff>380913</xdr:colOff>
      <xdr:row>26</xdr:row>
      <xdr:rowOff>12010</xdr:rowOff>
    </xdr:from>
    <xdr:to>
      <xdr:col>11</xdr:col>
      <xdr:colOff>52816</xdr:colOff>
      <xdr:row>40</xdr:row>
      <xdr:rowOff>47596</xdr:rowOff>
    </xdr:to>
    <xdr:grpSp>
      <xdr:nvGrpSpPr>
        <xdr:cNvPr id="11" name="Grupo 10"/>
        <xdr:cNvGrpSpPr/>
      </xdr:nvGrpSpPr>
      <xdr:grpSpPr>
        <a:xfrm>
          <a:off x="1869054" y="4960528"/>
          <a:ext cx="4306656" cy="2545703"/>
          <a:chOff x="1880022" y="4808280"/>
          <a:chExt cx="4679331" cy="2655476"/>
        </a:xfrm>
      </xdr:grpSpPr>
      <xdr:graphicFrame macro="">
        <xdr:nvGraphicFramePr>
          <xdr:cNvPr id="12" name="5 Gráfico"/>
          <xdr:cNvGraphicFramePr>
            <a:graphicFrameLocks noChangeAspect="1"/>
          </xdr:cNvGraphicFramePr>
        </xdr:nvGraphicFramePr>
        <xdr:xfrm>
          <a:off x="1880022" y="4808280"/>
          <a:ext cx="4679331" cy="26554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pSp>
        <xdr:nvGrpSpPr>
          <xdr:cNvPr id="13" name="6 Grupo"/>
          <xdr:cNvGrpSpPr/>
        </xdr:nvGrpSpPr>
        <xdr:grpSpPr>
          <a:xfrm>
            <a:off x="2705114" y="5149272"/>
            <a:ext cx="3033219" cy="1977508"/>
            <a:chOff x="2433637" y="5693479"/>
            <a:chExt cx="2893695" cy="1892617"/>
          </a:xfrm>
        </xdr:grpSpPr>
        <xdr:graphicFrame macro="">
          <xdr:nvGraphicFramePr>
            <xdr:cNvPr id="14" name="13 Gráfico"/>
            <xdr:cNvGraphicFramePr>
              <a:graphicFrameLocks/>
            </xdr:cNvGraphicFramePr>
          </xdr:nvGraphicFramePr>
          <xdr:xfrm>
            <a:off x="2433637" y="5693479"/>
            <a:ext cx="2893695" cy="189261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sp macro="" textlink="">
          <xdr:nvSpPr>
            <xdr:cNvPr id="15" name="62 Elipse"/>
            <xdr:cNvSpPr/>
          </xdr:nvSpPr>
          <xdr:spPr>
            <a:xfrm>
              <a:off x="3450052" y="6228431"/>
              <a:ext cx="849628" cy="789050"/>
            </a:xfrm>
            <a:prstGeom prst="ellipse">
              <a:avLst/>
            </a:prstGeom>
            <a:solidFill>
              <a:schemeClr val="bg1"/>
            </a:solidFill>
            <a:ln>
              <a:solidFill>
                <a:schemeClr val="bg2">
                  <a:lumMod val="2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16" name="64 CuadroTexto"/>
            <xdr:cNvSpPr txBox="1"/>
          </xdr:nvSpPr>
          <xdr:spPr>
            <a:xfrm>
              <a:off x="3602366" y="6587778"/>
              <a:ext cx="572454" cy="154304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/>
            <a:lstStyle/>
            <a:p>
              <a:pPr algn="ctr"/>
              <a:r>
                <a:rPr lang="es-ES" sz="800" b="1" u="sng">
                  <a:solidFill>
                    <a:schemeClr val="bg2">
                      <a:lumMod val="10000"/>
                    </a:schemeClr>
                  </a:solidFill>
                </a:rPr>
                <a:t>TOTAL EDAD</a:t>
              </a:r>
            </a:p>
          </xdr:txBody>
        </xdr:sp>
      </xdr:grpSp>
    </xdr:grpSp>
    <xdr:clientData/>
  </xdr:twoCellAnchor>
  <xdr:twoCellAnchor>
    <xdr:from>
      <xdr:col>0</xdr:col>
      <xdr:colOff>599440</xdr:colOff>
      <xdr:row>49</xdr:row>
      <xdr:rowOff>186612</xdr:rowOff>
    </xdr:from>
    <xdr:to>
      <xdr:col>13</xdr:col>
      <xdr:colOff>40640</xdr:colOff>
      <xdr:row>61</xdr:row>
      <xdr:rowOff>132080</xdr:rowOff>
    </xdr:to>
    <xdr:sp macro="" textlink="">
      <xdr:nvSpPr>
        <xdr:cNvPr id="17" name="1 Rectángulo"/>
        <xdr:cNvSpPr/>
      </xdr:nvSpPr>
      <xdr:spPr>
        <a:xfrm>
          <a:off x="599440" y="9269652"/>
          <a:ext cx="6779260" cy="2101928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2</xdr:col>
      <xdr:colOff>186630</xdr:colOff>
      <xdr:row>30</xdr:row>
      <xdr:rowOff>85543</xdr:rowOff>
    </xdr:from>
    <xdr:to>
      <xdr:col>5</xdr:col>
      <xdr:colOff>262864</xdr:colOff>
      <xdr:row>36</xdr:row>
      <xdr:rowOff>114721</xdr:rowOff>
    </xdr:to>
    <xdr:grpSp>
      <xdr:nvGrpSpPr>
        <xdr:cNvPr id="18" name="Grupo 17"/>
        <xdr:cNvGrpSpPr/>
      </xdr:nvGrpSpPr>
      <xdr:grpSpPr>
        <a:xfrm>
          <a:off x="1289289" y="5751237"/>
          <a:ext cx="1519551" cy="1104943"/>
          <a:chOff x="1290667" y="4327403"/>
          <a:chExt cx="1522479" cy="1148852"/>
        </a:xfrm>
      </xdr:grpSpPr>
      <xdr:sp macro="" textlink="">
        <xdr:nvSpPr>
          <xdr:cNvPr id="19" name="12 CuadroTexto"/>
          <xdr:cNvSpPr txBox="1"/>
        </xdr:nvSpPr>
        <xdr:spPr>
          <a:xfrm>
            <a:off x="1293674" y="4327403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14 a 17 años</a:t>
            </a:r>
          </a:p>
        </xdr:txBody>
      </xdr:sp>
      <xdr:graphicFrame macro="">
        <xdr:nvGraphicFramePr>
          <xdr:cNvPr id="20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</xdr:col>
      <xdr:colOff>186625</xdr:colOff>
      <xdr:row>37</xdr:row>
      <xdr:rowOff>7786</xdr:rowOff>
    </xdr:from>
    <xdr:to>
      <xdr:col>5</xdr:col>
      <xdr:colOff>262860</xdr:colOff>
      <xdr:row>43</xdr:row>
      <xdr:rowOff>36965</xdr:rowOff>
    </xdr:to>
    <xdr:grpSp>
      <xdr:nvGrpSpPr>
        <xdr:cNvPr id="21" name="Grupo 20"/>
        <xdr:cNvGrpSpPr/>
      </xdr:nvGrpSpPr>
      <xdr:grpSpPr>
        <a:xfrm>
          <a:off x="1289284" y="6928539"/>
          <a:ext cx="1519552" cy="1104944"/>
          <a:chOff x="1290667" y="4327402"/>
          <a:chExt cx="1522480" cy="1148853"/>
        </a:xfrm>
      </xdr:grpSpPr>
      <xdr:sp macro="" textlink="">
        <xdr:nvSpPr>
          <xdr:cNvPr id="22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18 a 25 años</a:t>
            </a:r>
          </a:p>
        </xdr:txBody>
      </xdr:sp>
      <xdr:graphicFrame macro="">
        <xdr:nvGraphicFramePr>
          <xdr:cNvPr id="23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9</xdr:col>
      <xdr:colOff>351482</xdr:colOff>
      <xdr:row>23</xdr:row>
      <xdr:rowOff>178836</xdr:rowOff>
    </xdr:from>
    <xdr:to>
      <xdr:col>12</xdr:col>
      <xdr:colOff>57602</xdr:colOff>
      <xdr:row>30</xdr:row>
      <xdr:rowOff>13628</xdr:rowOff>
    </xdr:to>
    <xdr:grpSp>
      <xdr:nvGrpSpPr>
        <xdr:cNvPr id="24" name="Grupo 23"/>
        <xdr:cNvGrpSpPr/>
      </xdr:nvGrpSpPr>
      <xdr:grpSpPr>
        <a:xfrm>
          <a:off x="5255176" y="4571542"/>
          <a:ext cx="1534920" cy="1107780"/>
          <a:chOff x="1290667" y="4327402"/>
          <a:chExt cx="1522480" cy="1148853"/>
        </a:xfrm>
      </xdr:grpSpPr>
      <xdr:sp macro="" textlink="">
        <xdr:nvSpPr>
          <xdr:cNvPr id="25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26 a 40</a:t>
            </a:r>
            <a:r>
              <a:rPr lang="es-ES" sz="700" b="1" baseline="0">
                <a:solidFill>
                  <a:srgbClr val="4A452A"/>
                </a:solidFill>
              </a:rPr>
              <a:t> </a:t>
            </a:r>
            <a:r>
              <a:rPr lang="es-ES" sz="700" b="1">
                <a:solidFill>
                  <a:srgbClr val="4A452A"/>
                </a:solidFill>
              </a:rPr>
              <a:t>años</a:t>
            </a:r>
          </a:p>
        </xdr:txBody>
      </xdr:sp>
      <xdr:graphicFrame macro="">
        <xdr:nvGraphicFramePr>
          <xdr:cNvPr id="26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9</xdr:col>
      <xdr:colOff>348368</xdr:colOff>
      <xdr:row>30</xdr:row>
      <xdr:rowOff>90204</xdr:rowOff>
    </xdr:from>
    <xdr:to>
      <xdr:col>12</xdr:col>
      <xdr:colOff>54488</xdr:colOff>
      <xdr:row>36</xdr:row>
      <xdr:rowOff>119383</xdr:rowOff>
    </xdr:to>
    <xdr:grpSp>
      <xdr:nvGrpSpPr>
        <xdr:cNvPr id="27" name="Grupo 26"/>
        <xdr:cNvGrpSpPr/>
      </xdr:nvGrpSpPr>
      <xdr:grpSpPr>
        <a:xfrm>
          <a:off x="5252062" y="5755898"/>
          <a:ext cx="1534920" cy="1104944"/>
          <a:chOff x="1290667" y="4327402"/>
          <a:chExt cx="1522480" cy="1148853"/>
        </a:xfrm>
      </xdr:grpSpPr>
      <xdr:sp macro="" textlink="">
        <xdr:nvSpPr>
          <xdr:cNvPr id="28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41 a 50 años</a:t>
            </a:r>
          </a:p>
        </xdr:txBody>
      </xdr:sp>
      <xdr:graphicFrame macro="">
        <xdr:nvGraphicFramePr>
          <xdr:cNvPr id="29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9</xdr:col>
      <xdr:colOff>345258</xdr:colOff>
      <xdr:row>37</xdr:row>
      <xdr:rowOff>17121</xdr:rowOff>
    </xdr:from>
    <xdr:to>
      <xdr:col>12</xdr:col>
      <xdr:colOff>51378</xdr:colOff>
      <xdr:row>43</xdr:row>
      <xdr:rowOff>46300</xdr:rowOff>
    </xdr:to>
    <xdr:grpSp>
      <xdr:nvGrpSpPr>
        <xdr:cNvPr id="30" name="Grupo 29"/>
        <xdr:cNvGrpSpPr/>
      </xdr:nvGrpSpPr>
      <xdr:grpSpPr>
        <a:xfrm>
          <a:off x="5248952" y="6937874"/>
          <a:ext cx="1534920" cy="1104944"/>
          <a:chOff x="1290667" y="4327402"/>
          <a:chExt cx="1522480" cy="1148853"/>
        </a:xfrm>
      </xdr:grpSpPr>
      <xdr:sp macro="" textlink="">
        <xdr:nvSpPr>
          <xdr:cNvPr id="31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De 51 a 65 años</a:t>
            </a:r>
          </a:p>
        </xdr:txBody>
      </xdr:sp>
      <xdr:graphicFrame macro="">
        <xdr:nvGraphicFramePr>
          <xdr:cNvPr id="32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</xdr:grpSp>
    <xdr:clientData/>
  </xdr:twoCellAnchor>
  <xdr:twoCellAnchor>
    <xdr:from>
      <xdr:col>6</xdr:col>
      <xdr:colOff>225508</xdr:colOff>
      <xdr:row>40</xdr:row>
      <xdr:rowOff>1</xdr:rowOff>
    </xdr:from>
    <xdr:to>
      <xdr:col>8</xdr:col>
      <xdr:colOff>541229</xdr:colOff>
      <xdr:row>46</xdr:row>
      <xdr:rowOff>29181</xdr:rowOff>
    </xdr:to>
    <xdr:grpSp>
      <xdr:nvGrpSpPr>
        <xdr:cNvPr id="33" name="Grupo 32"/>
        <xdr:cNvGrpSpPr/>
      </xdr:nvGrpSpPr>
      <xdr:grpSpPr>
        <a:xfrm>
          <a:off x="3300402" y="7458636"/>
          <a:ext cx="1534921" cy="1104945"/>
          <a:chOff x="1290667" y="4327402"/>
          <a:chExt cx="1522480" cy="1148853"/>
        </a:xfrm>
      </xdr:grpSpPr>
      <xdr:sp macro="" textlink="">
        <xdr:nvSpPr>
          <xdr:cNvPr id="34" name="12 CuadroTexto"/>
          <xdr:cNvSpPr txBox="1"/>
        </xdr:nvSpPr>
        <xdr:spPr>
          <a:xfrm>
            <a:off x="1293675" y="4327402"/>
            <a:ext cx="1519472" cy="13730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2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700" b="1">
                <a:solidFill>
                  <a:srgbClr val="4A452A"/>
                </a:solidFill>
              </a:rPr>
              <a:t>Mayores de 65 años</a:t>
            </a:r>
          </a:p>
        </xdr:txBody>
      </xdr:sp>
      <xdr:graphicFrame macro="">
        <xdr:nvGraphicFramePr>
          <xdr:cNvPr id="35" name="13 Gráfico"/>
          <xdr:cNvGraphicFramePr>
            <a:graphicFrameLocks/>
          </xdr:cNvGraphicFramePr>
        </xdr:nvGraphicFramePr>
        <xdr:xfrm>
          <a:off x="1290667" y="4505940"/>
          <a:ext cx="1519200" cy="970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36" name="29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142759</xdr:colOff>
      <xdr:row>0</xdr:row>
      <xdr:rowOff>111761</xdr:rowOff>
    </xdr:from>
    <xdr:to>
      <xdr:col>8</xdr:col>
      <xdr:colOff>141307</xdr:colOff>
      <xdr:row>2</xdr:row>
      <xdr:rowOff>40865</xdr:rowOff>
    </xdr:to>
    <xdr:sp macro="" textlink="">
      <xdr:nvSpPr>
        <xdr:cNvPr id="37" name="30 CuadroTexto"/>
        <xdr:cNvSpPr txBox="1"/>
      </xdr:nvSpPr>
      <xdr:spPr>
        <a:xfrm>
          <a:off x="3213619" y="111761"/>
          <a:ext cx="1217748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124824</xdr:colOff>
      <xdr:row>2</xdr:row>
      <xdr:rowOff>110577</xdr:rowOff>
    </xdr:from>
    <xdr:to>
      <xdr:col>8</xdr:col>
      <xdr:colOff>123372</xdr:colOff>
      <xdr:row>4</xdr:row>
      <xdr:rowOff>40640</xdr:rowOff>
    </xdr:to>
    <xdr:sp macro="" textlink="">
      <xdr:nvSpPr>
        <xdr:cNvPr id="38" name="31 CuadroTexto"/>
        <xdr:cNvSpPr txBox="1"/>
      </xdr:nvSpPr>
      <xdr:spPr>
        <a:xfrm>
          <a:off x="3195684" y="461097"/>
          <a:ext cx="1217748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8</xdr:col>
      <xdr:colOff>435430</xdr:colOff>
      <xdr:row>0</xdr:row>
      <xdr:rowOff>0</xdr:rowOff>
    </xdr:from>
    <xdr:to>
      <xdr:col>13</xdr:col>
      <xdr:colOff>303430</xdr:colOff>
      <xdr:row>4</xdr:row>
      <xdr:rowOff>55714</xdr:rowOff>
    </xdr:to>
    <xdr:pic>
      <xdr:nvPicPr>
        <xdr:cNvPr id="39" name="Imagen 38"/>
        <xdr:cNvPicPr>
          <a:picLocks/>
        </xdr:cNvPicPr>
      </xdr:nvPicPr>
      <xdr:blipFill>
        <a:blip xmlns:r="http://schemas.openxmlformats.org/officeDocument/2006/relationships" r:embed="rId1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5490" y="0"/>
          <a:ext cx="2916000" cy="75675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76665</xdr:colOff>
      <xdr:row>8</xdr:row>
      <xdr:rowOff>35156</xdr:rowOff>
    </xdr:from>
    <xdr:to>
      <xdr:col>17</xdr:col>
      <xdr:colOff>340434</xdr:colOff>
      <xdr:row>8</xdr:row>
      <xdr:rowOff>169919</xdr:rowOff>
    </xdr:to>
    <xdr:sp macro="" textlink="">
      <xdr:nvSpPr>
        <xdr:cNvPr id="2" name="1 CuadroTexto"/>
        <xdr:cNvSpPr txBox="1"/>
      </xdr:nvSpPr>
      <xdr:spPr>
        <a:xfrm>
          <a:off x="6683205" y="1559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8</xdr:row>
      <xdr:rowOff>83182</xdr:rowOff>
    </xdr:from>
    <xdr:to>
      <xdr:col>17</xdr:col>
      <xdr:colOff>297210</xdr:colOff>
      <xdr:row>8</xdr:row>
      <xdr:rowOff>128901</xdr:rowOff>
    </xdr:to>
    <xdr:sp macro="" textlink="">
      <xdr:nvSpPr>
        <xdr:cNvPr id="3" name="2 CuadroTexto"/>
        <xdr:cNvSpPr txBox="1"/>
      </xdr:nvSpPr>
      <xdr:spPr>
        <a:xfrm>
          <a:off x="6723750" y="1607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8</xdr:col>
      <xdr:colOff>57150</xdr:colOff>
      <xdr:row>4</xdr:row>
      <xdr:rowOff>66675</xdr:rowOff>
    </xdr:to>
    <xdr:pic>
      <xdr:nvPicPr>
        <xdr:cNvPr id="4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" y="190500"/>
          <a:ext cx="277749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137160</xdr:colOff>
      <xdr:row>27</xdr:row>
      <xdr:rowOff>137160</xdr:rowOff>
    </xdr:from>
    <xdr:to>
      <xdr:col>2</xdr:col>
      <xdr:colOff>228600</xdr:colOff>
      <xdr:row>29</xdr:row>
      <xdr:rowOff>167640</xdr:rowOff>
    </xdr:to>
    <xdr:sp macro="" textlink="">
      <xdr:nvSpPr>
        <xdr:cNvPr id="5" name="4 CuadroTexto"/>
        <xdr:cNvSpPr txBox="1"/>
      </xdr:nvSpPr>
      <xdr:spPr>
        <a:xfrm>
          <a:off x="525780" y="5280660"/>
          <a:ext cx="480060" cy="411480"/>
        </a:xfrm>
        <a:prstGeom prst="rect">
          <a:avLst/>
        </a:prstGeom>
        <a:noFill/>
        <a:ln w="2540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s-ES" sz="2800" b="1">
              <a:solidFill>
                <a:schemeClr val="bg1"/>
              </a:solidFill>
            </a:rPr>
            <a:t>5</a:t>
          </a:r>
        </a:p>
      </xdr:txBody>
    </xdr:sp>
    <xdr:clientData/>
  </xdr:twoCellAnchor>
  <xdr:twoCellAnchor>
    <xdr:from>
      <xdr:col>1</xdr:col>
      <xdr:colOff>137160</xdr:colOff>
      <xdr:row>29</xdr:row>
      <xdr:rowOff>152400</xdr:rowOff>
    </xdr:from>
    <xdr:to>
      <xdr:col>1</xdr:col>
      <xdr:colOff>137160</xdr:colOff>
      <xdr:row>33</xdr:row>
      <xdr:rowOff>38400</xdr:rowOff>
    </xdr:to>
    <xdr:cxnSp macro="">
      <xdr:nvCxnSpPr>
        <xdr:cNvPr id="6" name="5 Conector recto"/>
        <xdr:cNvCxnSpPr/>
      </xdr:nvCxnSpPr>
      <xdr:spPr>
        <a:xfrm>
          <a:off x="525780" y="5676900"/>
          <a:ext cx="0" cy="64800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33</xdr:row>
      <xdr:rowOff>38100</xdr:rowOff>
    </xdr:from>
    <xdr:to>
      <xdr:col>16</xdr:col>
      <xdr:colOff>22860</xdr:colOff>
      <xdr:row>33</xdr:row>
      <xdr:rowOff>38100</xdr:rowOff>
    </xdr:to>
    <xdr:cxnSp macro="">
      <xdr:nvCxnSpPr>
        <xdr:cNvPr id="7" name="6 Conector recto"/>
        <xdr:cNvCxnSpPr/>
      </xdr:nvCxnSpPr>
      <xdr:spPr>
        <a:xfrm>
          <a:off x="518160" y="6324600"/>
          <a:ext cx="5722620" cy="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284635</xdr:colOff>
      <xdr:row>1</xdr:row>
      <xdr:rowOff>30481</xdr:rowOff>
    </xdr:from>
    <xdr:to>
      <xdr:col>10</xdr:col>
      <xdr:colOff>348135</xdr:colOff>
      <xdr:row>2</xdr:row>
      <xdr:rowOff>114525</xdr:rowOff>
    </xdr:to>
    <xdr:sp macro="" textlink="">
      <xdr:nvSpPr>
        <xdr:cNvPr id="9" name="30 CuadroTexto"/>
        <xdr:cNvSpPr txBox="1"/>
      </xdr:nvSpPr>
      <xdr:spPr>
        <a:xfrm>
          <a:off x="3004975" y="220981"/>
          <a:ext cx="1229360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7</xdr:col>
      <xdr:colOff>266700</xdr:colOff>
      <xdr:row>2</xdr:row>
      <xdr:rowOff>184237</xdr:rowOff>
    </xdr:from>
    <xdr:to>
      <xdr:col>10</xdr:col>
      <xdr:colOff>330200</xdr:colOff>
      <xdr:row>4</xdr:row>
      <xdr:rowOff>78740</xdr:rowOff>
    </xdr:to>
    <xdr:sp macro="" textlink="">
      <xdr:nvSpPr>
        <xdr:cNvPr id="10" name="31 CuadroTexto"/>
        <xdr:cNvSpPr txBox="1"/>
      </xdr:nvSpPr>
      <xdr:spPr>
        <a:xfrm>
          <a:off x="2987040" y="565237"/>
          <a:ext cx="1229360" cy="27550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10</xdr:col>
      <xdr:colOff>198120</xdr:colOff>
      <xdr:row>1</xdr:row>
      <xdr:rowOff>0</xdr:rowOff>
    </xdr:from>
    <xdr:to>
      <xdr:col>18</xdr:col>
      <xdr:colOff>5160</xdr:colOff>
      <xdr:row>4</xdr:row>
      <xdr:rowOff>180900</xdr:rowOff>
    </xdr:to>
    <xdr:pic>
      <xdr:nvPicPr>
        <xdr:cNvPr id="11" name="Imagen 10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320" y="190500"/>
          <a:ext cx="2916000" cy="7524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76665</xdr:colOff>
      <xdr:row>8</xdr:row>
      <xdr:rowOff>35156</xdr:rowOff>
    </xdr:from>
    <xdr:to>
      <xdr:col>17</xdr:col>
      <xdr:colOff>340434</xdr:colOff>
      <xdr:row>8</xdr:row>
      <xdr:rowOff>169919</xdr:rowOff>
    </xdr:to>
    <xdr:sp macro="" textlink="">
      <xdr:nvSpPr>
        <xdr:cNvPr id="2" name="1 CuadroTexto"/>
        <xdr:cNvSpPr txBox="1"/>
      </xdr:nvSpPr>
      <xdr:spPr>
        <a:xfrm>
          <a:off x="6683205" y="1559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8</xdr:row>
      <xdr:rowOff>83182</xdr:rowOff>
    </xdr:from>
    <xdr:to>
      <xdr:col>17</xdr:col>
      <xdr:colOff>297210</xdr:colOff>
      <xdr:row>8</xdr:row>
      <xdr:rowOff>128901</xdr:rowOff>
    </xdr:to>
    <xdr:sp macro="" textlink="">
      <xdr:nvSpPr>
        <xdr:cNvPr id="3" name="2 CuadroTexto"/>
        <xdr:cNvSpPr txBox="1"/>
      </xdr:nvSpPr>
      <xdr:spPr>
        <a:xfrm>
          <a:off x="6723750" y="1607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8</xdr:col>
      <xdr:colOff>57150</xdr:colOff>
      <xdr:row>4</xdr:row>
      <xdr:rowOff>66675</xdr:rowOff>
    </xdr:to>
    <xdr:pic>
      <xdr:nvPicPr>
        <xdr:cNvPr id="4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" y="190500"/>
          <a:ext cx="277749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137160</xdr:colOff>
      <xdr:row>27</xdr:row>
      <xdr:rowOff>137160</xdr:rowOff>
    </xdr:from>
    <xdr:to>
      <xdr:col>2</xdr:col>
      <xdr:colOff>228600</xdr:colOff>
      <xdr:row>29</xdr:row>
      <xdr:rowOff>167640</xdr:rowOff>
    </xdr:to>
    <xdr:sp macro="" textlink="">
      <xdr:nvSpPr>
        <xdr:cNvPr id="5" name="4 CuadroTexto"/>
        <xdr:cNvSpPr txBox="1"/>
      </xdr:nvSpPr>
      <xdr:spPr>
        <a:xfrm>
          <a:off x="525780" y="5280660"/>
          <a:ext cx="480060" cy="411480"/>
        </a:xfrm>
        <a:prstGeom prst="rect">
          <a:avLst/>
        </a:prstGeom>
        <a:noFill/>
        <a:ln w="2540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s-ES" sz="2800" b="1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1</xdr:col>
      <xdr:colOff>137160</xdr:colOff>
      <xdr:row>29</xdr:row>
      <xdr:rowOff>152400</xdr:rowOff>
    </xdr:from>
    <xdr:to>
      <xdr:col>1</xdr:col>
      <xdr:colOff>137160</xdr:colOff>
      <xdr:row>33</xdr:row>
      <xdr:rowOff>38400</xdr:rowOff>
    </xdr:to>
    <xdr:cxnSp macro="">
      <xdr:nvCxnSpPr>
        <xdr:cNvPr id="6" name="5 Conector recto"/>
        <xdr:cNvCxnSpPr/>
      </xdr:nvCxnSpPr>
      <xdr:spPr>
        <a:xfrm>
          <a:off x="525780" y="5676900"/>
          <a:ext cx="0" cy="64800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33</xdr:row>
      <xdr:rowOff>38100</xdr:rowOff>
    </xdr:from>
    <xdr:to>
      <xdr:col>16</xdr:col>
      <xdr:colOff>22860</xdr:colOff>
      <xdr:row>33</xdr:row>
      <xdr:rowOff>38100</xdr:rowOff>
    </xdr:to>
    <xdr:cxnSp macro="">
      <xdr:nvCxnSpPr>
        <xdr:cNvPr id="7" name="6 Conector recto"/>
        <xdr:cNvCxnSpPr/>
      </xdr:nvCxnSpPr>
      <xdr:spPr>
        <a:xfrm>
          <a:off x="518160" y="6324600"/>
          <a:ext cx="5722620" cy="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284635</xdr:colOff>
      <xdr:row>1</xdr:row>
      <xdr:rowOff>30481</xdr:rowOff>
    </xdr:from>
    <xdr:to>
      <xdr:col>10</xdr:col>
      <xdr:colOff>348135</xdr:colOff>
      <xdr:row>2</xdr:row>
      <xdr:rowOff>114525</xdr:rowOff>
    </xdr:to>
    <xdr:sp macro="" textlink="">
      <xdr:nvSpPr>
        <xdr:cNvPr id="9" name="30 CuadroTexto"/>
        <xdr:cNvSpPr txBox="1"/>
      </xdr:nvSpPr>
      <xdr:spPr>
        <a:xfrm>
          <a:off x="3004975" y="220981"/>
          <a:ext cx="1229360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7</xdr:col>
      <xdr:colOff>266700</xdr:colOff>
      <xdr:row>2</xdr:row>
      <xdr:rowOff>184237</xdr:rowOff>
    </xdr:from>
    <xdr:to>
      <xdr:col>10</xdr:col>
      <xdr:colOff>330200</xdr:colOff>
      <xdr:row>4</xdr:row>
      <xdr:rowOff>78740</xdr:rowOff>
    </xdr:to>
    <xdr:sp macro="" textlink="">
      <xdr:nvSpPr>
        <xdr:cNvPr id="10" name="31 CuadroTexto"/>
        <xdr:cNvSpPr txBox="1"/>
      </xdr:nvSpPr>
      <xdr:spPr>
        <a:xfrm>
          <a:off x="2987040" y="565237"/>
          <a:ext cx="1229360" cy="27550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10</xdr:col>
      <xdr:colOff>190500</xdr:colOff>
      <xdr:row>1</xdr:row>
      <xdr:rowOff>22860</xdr:rowOff>
    </xdr:from>
    <xdr:to>
      <xdr:col>17</xdr:col>
      <xdr:colOff>386160</xdr:colOff>
      <xdr:row>5</xdr:row>
      <xdr:rowOff>13260</xdr:rowOff>
    </xdr:to>
    <xdr:pic>
      <xdr:nvPicPr>
        <xdr:cNvPr id="11" name="Imagen 10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213360"/>
          <a:ext cx="2916000" cy="75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76665</xdr:colOff>
      <xdr:row>8</xdr:row>
      <xdr:rowOff>35156</xdr:rowOff>
    </xdr:from>
    <xdr:to>
      <xdr:col>17</xdr:col>
      <xdr:colOff>340434</xdr:colOff>
      <xdr:row>8</xdr:row>
      <xdr:rowOff>169919</xdr:rowOff>
    </xdr:to>
    <xdr:sp macro="" textlink="">
      <xdr:nvSpPr>
        <xdr:cNvPr id="2" name="1 CuadroTexto"/>
        <xdr:cNvSpPr txBox="1"/>
      </xdr:nvSpPr>
      <xdr:spPr>
        <a:xfrm>
          <a:off x="6683205" y="1178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8</xdr:row>
      <xdr:rowOff>83182</xdr:rowOff>
    </xdr:from>
    <xdr:to>
      <xdr:col>17</xdr:col>
      <xdr:colOff>297210</xdr:colOff>
      <xdr:row>8</xdr:row>
      <xdr:rowOff>128901</xdr:rowOff>
    </xdr:to>
    <xdr:sp macro="" textlink="">
      <xdr:nvSpPr>
        <xdr:cNvPr id="3" name="2 CuadroTexto"/>
        <xdr:cNvSpPr txBox="1"/>
      </xdr:nvSpPr>
      <xdr:spPr>
        <a:xfrm>
          <a:off x="6723750" y="1226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8</xdr:col>
      <xdr:colOff>57150</xdr:colOff>
      <xdr:row>4</xdr:row>
      <xdr:rowOff>66675</xdr:rowOff>
    </xdr:to>
    <xdr:pic>
      <xdr:nvPicPr>
        <xdr:cNvPr id="4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" y="190500"/>
          <a:ext cx="277749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137160</xdr:colOff>
      <xdr:row>27</xdr:row>
      <xdr:rowOff>137160</xdr:rowOff>
    </xdr:from>
    <xdr:to>
      <xdr:col>2</xdr:col>
      <xdr:colOff>228600</xdr:colOff>
      <xdr:row>29</xdr:row>
      <xdr:rowOff>167640</xdr:rowOff>
    </xdr:to>
    <xdr:sp macro="" textlink="">
      <xdr:nvSpPr>
        <xdr:cNvPr id="5" name="4 CuadroTexto"/>
        <xdr:cNvSpPr txBox="1"/>
      </xdr:nvSpPr>
      <xdr:spPr>
        <a:xfrm>
          <a:off x="525780" y="4899660"/>
          <a:ext cx="480060" cy="411480"/>
        </a:xfrm>
        <a:prstGeom prst="rect">
          <a:avLst/>
        </a:prstGeom>
        <a:noFill/>
        <a:ln w="2540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s-ES" sz="28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1</xdr:col>
      <xdr:colOff>137160</xdr:colOff>
      <xdr:row>29</xdr:row>
      <xdr:rowOff>152400</xdr:rowOff>
    </xdr:from>
    <xdr:to>
      <xdr:col>1</xdr:col>
      <xdr:colOff>137160</xdr:colOff>
      <xdr:row>33</xdr:row>
      <xdr:rowOff>38400</xdr:rowOff>
    </xdr:to>
    <xdr:cxnSp macro="">
      <xdr:nvCxnSpPr>
        <xdr:cNvPr id="6" name="5 Conector recto"/>
        <xdr:cNvCxnSpPr/>
      </xdr:nvCxnSpPr>
      <xdr:spPr>
        <a:xfrm>
          <a:off x="525780" y="5295900"/>
          <a:ext cx="0" cy="64800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33</xdr:row>
      <xdr:rowOff>38100</xdr:rowOff>
    </xdr:from>
    <xdr:to>
      <xdr:col>16</xdr:col>
      <xdr:colOff>22860</xdr:colOff>
      <xdr:row>33</xdr:row>
      <xdr:rowOff>38100</xdr:rowOff>
    </xdr:to>
    <xdr:cxnSp macro="">
      <xdr:nvCxnSpPr>
        <xdr:cNvPr id="7" name="6 Conector recto"/>
        <xdr:cNvCxnSpPr/>
      </xdr:nvCxnSpPr>
      <xdr:spPr>
        <a:xfrm>
          <a:off x="518160" y="5943600"/>
          <a:ext cx="5722620" cy="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284635</xdr:colOff>
      <xdr:row>1</xdr:row>
      <xdr:rowOff>30481</xdr:rowOff>
    </xdr:from>
    <xdr:to>
      <xdr:col>10</xdr:col>
      <xdr:colOff>348135</xdr:colOff>
      <xdr:row>2</xdr:row>
      <xdr:rowOff>114525</xdr:rowOff>
    </xdr:to>
    <xdr:sp macro="" textlink="">
      <xdr:nvSpPr>
        <xdr:cNvPr id="41" name="30 CuadroTexto"/>
        <xdr:cNvSpPr txBox="1"/>
      </xdr:nvSpPr>
      <xdr:spPr>
        <a:xfrm>
          <a:off x="3004975" y="220981"/>
          <a:ext cx="1229360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7</xdr:col>
      <xdr:colOff>266700</xdr:colOff>
      <xdr:row>2</xdr:row>
      <xdr:rowOff>184237</xdr:rowOff>
    </xdr:from>
    <xdr:to>
      <xdr:col>10</xdr:col>
      <xdr:colOff>330200</xdr:colOff>
      <xdr:row>4</xdr:row>
      <xdr:rowOff>78740</xdr:rowOff>
    </xdr:to>
    <xdr:sp macro="" textlink="">
      <xdr:nvSpPr>
        <xdr:cNvPr id="42" name="31 CuadroTexto"/>
        <xdr:cNvSpPr txBox="1"/>
      </xdr:nvSpPr>
      <xdr:spPr>
        <a:xfrm>
          <a:off x="2987040" y="565237"/>
          <a:ext cx="1229360" cy="27550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10</xdr:col>
      <xdr:colOff>190500</xdr:colOff>
      <xdr:row>1</xdr:row>
      <xdr:rowOff>15240</xdr:rowOff>
    </xdr:from>
    <xdr:to>
      <xdr:col>17</xdr:col>
      <xdr:colOff>386160</xdr:colOff>
      <xdr:row>5</xdr:row>
      <xdr:rowOff>5640</xdr:rowOff>
    </xdr:to>
    <xdr:pic>
      <xdr:nvPicPr>
        <xdr:cNvPr id="11" name="Imagen 10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205740"/>
          <a:ext cx="2916000" cy="752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76665</xdr:colOff>
      <xdr:row>8</xdr:row>
      <xdr:rowOff>35156</xdr:rowOff>
    </xdr:from>
    <xdr:to>
      <xdr:col>17</xdr:col>
      <xdr:colOff>340434</xdr:colOff>
      <xdr:row>8</xdr:row>
      <xdr:rowOff>169919</xdr:rowOff>
    </xdr:to>
    <xdr:sp macro="" textlink="">
      <xdr:nvSpPr>
        <xdr:cNvPr id="2" name="1 CuadroTexto"/>
        <xdr:cNvSpPr txBox="1"/>
      </xdr:nvSpPr>
      <xdr:spPr>
        <a:xfrm>
          <a:off x="6683205" y="1559156"/>
          <a:ext cx="263769" cy="134763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117210</xdr:colOff>
      <xdr:row>8</xdr:row>
      <xdr:rowOff>83182</xdr:rowOff>
    </xdr:from>
    <xdr:to>
      <xdr:col>17</xdr:col>
      <xdr:colOff>297210</xdr:colOff>
      <xdr:row>8</xdr:row>
      <xdr:rowOff>128901</xdr:rowOff>
    </xdr:to>
    <xdr:sp macro="" textlink="">
      <xdr:nvSpPr>
        <xdr:cNvPr id="3" name="2 CuadroTexto"/>
        <xdr:cNvSpPr txBox="1"/>
      </xdr:nvSpPr>
      <xdr:spPr>
        <a:xfrm>
          <a:off x="6723750" y="1607182"/>
          <a:ext cx="180000" cy="45719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8</xdr:col>
      <xdr:colOff>57150</xdr:colOff>
      <xdr:row>4</xdr:row>
      <xdr:rowOff>66675</xdr:rowOff>
    </xdr:to>
    <xdr:pic>
      <xdr:nvPicPr>
        <xdr:cNvPr id="4" name="15 Imagen" descr="ESCUDO LOGO COORDINACIÓ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" y="190500"/>
          <a:ext cx="277749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137160</xdr:colOff>
      <xdr:row>27</xdr:row>
      <xdr:rowOff>137160</xdr:rowOff>
    </xdr:from>
    <xdr:to>
      <xdr:col>2</xdr:col>
      <xdr:colOff>228600</xdr:colOff>
      <xdr:row>29</xdr:row>
      <xdr:rowOff>167640</xdr:rowOff>
    </xdr:to>
    <xdr:sp macro="" textlink="">
      <xdr:nvSpPr>
        <xdr:cNvPr id="5" name="4 CuadroTexto"/>
        <xdr:cNvSpPr txBox="1"/>
      </xdr:nvSpPr>
      <xdr:spPr>
        <a:xfrm>
          <a:off x="525780" y="5280660"/>
          <a:ext cx="480060" cy="411480"/>
        </a:xfrm>
        <a:prstGeom prst="rect">
          <a:avLst/>
        </a:prstGeom>
        <a:noFill/>
        <a:ln w="2540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s-ES" sz="2800" b="1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1</xdr:col>
      <xdr:colOff>137160</xdr:colOff>
      <xdr:row>29</xdr:row>
      <xdr:rowOff>152400</xdr:rowOff>
    </xdr:from>
    <xdr:to>
      <xdr:col>1</xdr:col>
      <xdr:colOff>137160</xdr:colOff>
      <xdr:row>33</xdr:row>
      <xdr:rowOff>38400</xdr:rowOff>
    </xdr:to>
    <xdr:cxnSp macro="">
      <xdr:nvCxnSpPr>
        <xdr:cNvPr id="6" name="5 Conector recto"/>
        <xdr:cNvCxnSpPr/>
      </xdr:nvCxnSpPr>
      <xdr:spPr>
        <a:xfrm>
          <a:off x="525780" y="5676900"/>
          <a:ext cx="0" cy="64800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33</xdr:row>
      <xdr:rowOff>38100</xdr:rowOff>
    </xdr:from>
    <xdr:to>
      <xdr:col>16</xdr:col>
      <xdr:colOff>22860</xdr:colOff>
      <xdr:row>33</xdr:row>
      <xdr:rowOff>38100</xdr:rowOff>
    </xdr:to>
    <xdr:cxnSp macro="">
      <xdr:nvCxnSpPr>
        <xdr:cNvPr id="7" name="6 Conector recto"/>
        <xdr:cNvCxnSpPr/>
      </xdr:nvCxnSpPr>
      <xdr:spPr>
        <a:xfrm>
          <a:off x="518160" y="6324600"/>
          <a:ext cx="5722620" cy="0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284635</xdr:colOff>
      <xdr:row>1</xdr:row>
      <xdr:rowOff>30481</xdr:rowOff>
    </xdr:from>
    <xdr:to>
      <xdr:col>10</xdr:col>
      <xdr:colOff>348135</xdr:colOff>
      <xdr:row>2</xdr:row>
      <xdr:rowOff>114525</xdr:rowOff>
    </xdr:to>
    <xdr:sp macro="" textlink="">
      <xdr:nvSpPr>
        <xdr:cNvPr id="9" name="30 CuadroTexto"/>
        <xdr:cNvSpPr txBox="1"/>
      </xdr:nvSpPr>
      <xdr:spPr>
        <a:xfrm>
          <a:off x="3004975" y="220981"/>
          <a:ext cx="1229360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7</xdr:col>
      <xdr:colOff>266700</xdr:colOff>
      <xdr:row>2</xdr:row>
      <xdr:rowOff>184237</xdr:rowOff>
    </xdr:from>
    <xdr:to>
      <xdr:col>10</xdr:col>
      <xdr:colOff>330200</xdr:colOff>
      <xdr:row>4</xdr:row>
      <xdr:rowOff>78740</xdr:rowOff>
    </xdr:to>
    <xdr:sp macro="" textlink="">
      <xdr:nvSpPr>
        <xdr:cNvPr id="10" name="31 CuadroTexto"/>
        <xdr:cNvSpPr txBox="1"/>
      </xdr:nvSpPr>
      <xdr:spPr>
        <a:xfrm>
          <a:off x="2987040" y="565237"/>
          <a:ext cx="1229360" cy="27550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 editAs="oneCell">
    <xdr:from>
      <xdr:col>10</xdr:col>
      <xdr:colOff>198120</xdr:colOff>
      <xdr:row>1</xdr:row>
      <xdr:rowOff>30480</xdr:rowOff>
    </xdr:from>
    <xdr:to>
      <xdr:col>18</xdr:col>
      <xdr:colOff>5160</xdr:colOff>
      <xdr:row>5</xdr:row>
      <xdr:rowOff>20880</xdr:rowOff>
    </xdr:to>
    <xdr:pic>
      <xdr:nvPicPr>
        <xdr:cNvPr id="11" name="Imagen 10"/>
        <xdr:cNvPicPr>
          <a:picLocks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320" y="220980"/>
          <a:ext cx="2916000" cy="75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111760</xdr:rowOff>
    </xdr:from>
    <xdr:to>
      <xdr:col>14</xdr:col>
      <xdr:colOff>118737</xdr:colOff>
      <xdr:row>47</xdr:row>
      <xdr:rowOff>60960</xdr:rowOff>
    </xdr:to>
    <xdr:sp macro="" textlink="">
      <xdr:nvSpPr>
        <xdr:cNvPr id="2" name="1 Rectángulo"/>
        <xdr:cNvSpPr/>
      </xdr:nvSpPr>
      <xdr:spPr>
        <a:xfrm>
          <a:off x="579120" y="2042160"/>
          <a:ext cx="6844657" cy="691896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20</xdr:row>
      <xdr:rowOff>101600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9215120" y="3820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twoCellAnchor>
    <xdr:from>
      <xdr:col>4</xdr:col>
      <xdr:colOff>475129</xdr:colOff>
      <xdr:row>61</xdr:row>
      <xdr:rowOff>98605</xdr:rowOff>
    </xdr:from>
    <xdr:to>
      <xdr:col>5</xdr:col>
      <xdr:colOff>125506</xdr:colOff>
      <xdr:row>61</xdr:row>
      <xdr:rowOff>144324</xdr:rowOff>
    </xdr:to>
    <xdr:sp macro="" textlink="">
      <xdr:nvSpPr>
        <xdr:cNvPr id="10" name="37 CuadroTexto"/>
        <xdr:cNvSpPr txBox="1"/>
      </xdr:nvSpPr>
      <xdr:spPr>
        <a:xfrm>
          <a:off x="2494429" y="1153622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61</xdr:row>
      <xdr:rowOff>89632</xdr:rowOff>
    </xdr:from>
    <xdr:to>
      <xdr:col>4</xdr:col>
      <xdr:colOff>170329</xdr:colOff>
      <xdr:row>61</xdr:row>
      <xdr:rowOff>135351</xdr:rowOff>
    </xdr:to>
    <xdr:sp macro="" textlink="">
      <xdr:nvSpPr>
        <xdr:cNvPr id="11" name="38 CuadroTexto"/>
        <xdr:cNvSpPr txBox="1"/>
      </xdr:nvSpPr>
      <xdr:spPr>
        <a:xfrm>
          <a:off x="2013473" y="1152725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61</xdr:row>
      <xdr:rowOff>89638</xdr:rowOff>
    </xdr:from>
    <xdr:to>
      <xdr:col>3</xdr:col>
      <xdr:colOff>242049</xdr:colOff>
      <xdr:row>61</xdr:row>
      <xdr:rowOff>135357</xdr:rowOff>
    </xdr:to>
    <xdr:sp macro="" textlink="">
      <xdr:nvSpPr>
        <xdr:cNvPr id="12" name="39 CuadroTexto"/>
        <xdr:cNvSpPr txBox="1"/>
      </xdr:nvSpPr>
      <xdr:spPr>
        <a:xfrm>
          <a:off x="1556275" y="1152725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2</xdr:col>
      <xdr:colOff>0</xdr:colOff>
      <xdr:row>15</xdr:row>
      <xdr:rowOff>30480</xdr:rowOff>
    </xdr:from>
    <xdr:to>
      <xdr:col>14</xdr:col>
      <xdr:colOff>0</xdr:colOff>
      <xdr:row>27</xdr:row>
      <xdr:rowOff>121920</xdr:rowOff>
    </xdr:to>
    <xdr:graphicFrame macro="">
      <xdr:nvGraphicFramePr>
        <xdr:cNvPr id="3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33</xdr:row>
      <xdr:rowOff>30480</xdr:rowOff>
    </xdr:from>
    <xdr:to>
      <xdr:col>14</xdr:col>
      <xdr:colOff>0</xdr:colOff>
      <xdr:row>46</xdr:row>
      <xdr:rowOff>111760</xdr:rowOff>
    </xdr:to>
    <xdr:graphicFrame macro="">
      <xdr:nvGraphicFramePr>
        <xdr:cNvPr id="3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568961</xdr:colOff>
      <xdr:row>47</xdr:row>
      <xdr:rowOff>203200</xdr:rowOff>
    </xdr:from>
    <xdr:to>
      <xdr:col>14</xdr:col>
      <xdr:colOff>111761</xdr:colOff>
      <xdr:row>63</xdr:row>
      <xdr:rowOff>166093</xdr:rowOff>
    </xdr:to>
    <xdr:sp macro="" textlink="">
      <xdr:nvSpPr>
        <xdr:cNvPr id="73" name="3 Rectángulo"/>
        <xdr:cNvSpPr/>
      </xdr:nvSpPr>
      <xdr:spPr>
        <a:xfrm>
          <a:off x="568961" y="9103360"/>
          <a:ext cx="6847840" cy="2807693"/>
        </a:xfrm>
        <a:prstGeom prst="rect">
          <a:avLst/>
        </a:prstGeom>
        <a:noFill/>
        <a:ln w="317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335280</xdr:colOff>
      <xdr:row>49</xdr:row>
      <xdr:rowOff>121920</xdr:rowOff>
    </xdr:from>
    <xdr:to>
      <xdr:col>8</xdr:col>
      <xdr:colOff>121920</xdr:colOff>
      <xdr:row>62</xdr:row>
      <xdr:rowOff>91439</xdr:rowOff>
    </xdr:to>
    <xdr:graphicFrame macro="">
      <xdr:nvGraphicFramePr>
        <xdr:cNvPr id="7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403861</xdr:colOff>
      <xdr:row>49</xdr:row>
      <xdr:rowOff>137121</xdr:rowOff>
    </xdr:from>
    <xdr:to>
      <xdr:col>13</xdr:col>
      <xdr:colOff>371070</xdr:colOff>
      <xdr:row>62</xdr:row>
      <xdr:rowOff>74276</xdr:rowOff>
    </xdr:to>
    <xdr:graphicFrame macro="">
      <xdr:nvGraphicFramePr>
        <xdr:cNvPr id="7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304800</xdr:colOff>
      <xdr:row>48</xdr:row>
      <xdr:rowOff>50800</xdr:rowOff>
    </xdr:from>
    <xdr:to>
      <xdr:col>16</xdr:col>
      <xdr:colOff>111760</xdr:colOff>
      <xdr:row>65</xdr:row>
      <xdr:rowOff>50800</xdr:rowOff>
    </xdr:to>
    <xdr:graphicFrame macro="">
      <xdr:nvGraphicFramePr>
        <xdr:cNvPr id="76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48</xdr:row>
      <xdr:rowOff>88900</xdr:rowOff>
    </xdr:from>
    <xdr:to>
      <xdr:col>10</xdr:col>
      <xdr:colOff>156577</xdr:colOff>
      <xdr:row>65</xdr:row>
      <xdr:rowOff>66040</xdr:rowOff>
    </xdr:to>
    <xdr:graphicFrame macro="">
      <xdr:nvGraphicFramePr>
        <xdr:cNvPr id="7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304800</xdr:colOff>
      <xdr:row>55</xdr:row>
      <xdr:rowOff>101600</xdr:rowOff>
    </xdr:from>
    <xdr:to>
      <xdr:col>5</xdr:col>
      <xdr:colOff>347980</xdr:colOff>
      <xdr:row>56</xdr:row>
      <xdr:rowOff>149860</xdr:rowOff>
    </xdr:to>
    <xdr:grpSp>
      <xdr:nvGrpSpPr>
        <xdr:cNvPr id="80" name="10 Grupo"/>
        <xdr:cNvGrpSpPr/>
      </xdr:nvGrpSpPr>
      <xdr:grpSpPr>
        <a:xfrm>
          <a:off x="2326640" y="10444480"/>
          <a:ext cx="571500" cy="220980"/>
          <a:chOff x="3086100" y="9311640"/>
          <a:chExt cx="571500" cy="220980"/>
        </a:xfrm>
      </xdr:grpSpPr>
      <xdr:sp macro="" textlink="">
        <xdr:nvSpPr>
          <xdr:cNvPr id="81" name="8 Rectángulo redondeado"/>
          <xdr:cNvSpPr/>
        </xdr:nvSpPr>
        <xdr:spPr>
          <a:xfrm>
            <a:off x="3086100" y="9311640"/>
            <a:ext cx="571500" cy="220980"/>
          </a:xfrm>
          <a:prstGeom prst="roundRect">
            <a:avLst/>
          </a:prstGeom>
          <a:solidFill>
            <a:schemeClr val="bg1"/>
          </a:solidFill>
          <a:ln>
            <a:solidFill>
              <a:schemeClr val="bg2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es-ES" sz="1100"/>
          </a:p>
        </xdr:txBody>
      </xdr:sp>
      <xdr:sp macro="" textlink="">
        <xdr:nvSpPr>
          <xdr:cNvPr id="82" name="9 CuadroTexto"/>
          <xdr:cNvSpPr txBox="1"/>
        </xdr:nvSpPr>
        <xdr:spPr>
          <a:xfrm>
            <a:off x="3116580" y="9349740"/>
            <a:ext cx="502920" cy="1447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1100" b="1">
                <a:solidFill>
                  <a:schemeClr val="bg2">
                    <a:lumMod val="50000"/>
                  </a:schemeClr>
                </a:solidFill>
              </a:rPr>
              <a:t>2006</a:t>
            </a:r>
          </a:p>
        </xdr:txBody>
      </xdr:sp>
    </xdr:grpSp>
    <xdr:clientData/>
  </xdr:twoCellAnchor>
  <xdr:twoCellAnchor>
    <xdr:from>
      <xdr:col>10</xdr:col>
      <xdr:colOff>93980</xdr:colOff>
      <xdr:row>55</xdr:row>
      <xdr:rowOff>109220</xdr:rowOff>
    </xdr:from>
    <xdr:to>
      <xdr:col>11</xdr:col>
      <xdr:colOff>142240</xdr:colOff>
      <xdr:row>56</xdr:row>
      <xdr:rowOff>157480</xdr:rowOff>
    </xdr:to>
    <xdr:grpSp>
      <xdr:nvGrpSpPr>
        <xdr:cNvPr id="83" name="11 Grupo"/>
        <xdr:cNvGrpSpPr/>
      </xdr:nvGrpSpPr>
      <xdr:grpSpPr>
        <a:xfrm>
          <a:off x="5285740" y="10452100"/>
          <a:ext cx="576580" cy="220980"/>
          <a:chOff x="3086100" y="9311640"/>
          <a:chExt cx="571500" cy="220980"/>
        </a:xfrm>
      </xdr:grpSpPr>
      <xdr:sp macro="" textlink="">
        <xdr:nvSpPr>
          <xdr:cNvPr id="84" name="12 Rectángulo redondeado"/>
          <xdr:cNvSpPr/>
        </xdr:nvSpPr>
        <xdr:spPr>
          <a:xfrm>
            <a:off x="3086100" y="9311640"/>
            <a:ext cx="571500" cy="220980"/>
          </a:xfrm>
          <a:prstGeom prst="roundRect">
            <a:avLst/>
          </a:prstGeom>
          <a:solidFill>
            <a:schemeClr val="bg1"/>
          </a:solidFill>
          <a:ln>
            <a:solidFill>
              <a:schemeClr val="bg2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es-ES" sz="1100"/>
          </a:p>
        </xdr:txBody>
      </xdr:sp>
      <xdr:sp macro="" textlink="">
        <xdr:nvSpPr>
          <xdr:cNvPr id="85" name="13 CuadroTexto"/>
          <xdr:cNvSpPr txBox="1"/>
        </xdr:nvSpPr>
        <xdr:spPr>
          <a:xfrm>
            <a:off x="3116579" y="9349740"/>
            <a:ext cx="502920" cy="1447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s-ES" sz="1100" b="1">
                <a:solidFill>
                  <a:schemeClr val="bg2">
                    <a:lumMod val="50000"/>
                  </a:schemeClr>
                </a:solidFill>
              </a:rPr>
              <a:t>2015</a:t>
            </a:r>
          </a:p>
        </xdr:txBody>
      </xdr:sp>
    </xdr:grpSp>
    <xdr:clientData/>
  </xdr:twoCellAnchor>
  <xdr:twoCellAnchor>
    <xdr:from>
      <xdr:col>1</xdr:col>
      <xdr:colOff>216691</xdr:colOff>
      <xdr:row>62</xdr:row>
      <xdr:rowOff>50802</xdr:rowOff>
    </xdr:from>
    <xdr:to>
      <xdr:col>7</xdr:col>
      <xdr:colOff>463491</xdr:colOff>
      <xdr:row>63</xdr:row>
      <xdr:rowOff>114868</xdr:rowOff>
    </xdr:to>
    <xdr:grpSp>
      <xdr:nvGrpSpPr>
        <xdr:cNvPr id="18" name="Grupo 17"/>
        <xdr:cNvGrpSpPr/>
      </xdr:nvGrpSpPr>
      <xdr:grpSpPr>
        <a:xfrm>
          <a:off x="877091" y="11612882"/>
          <a:ext cx="3193200" cy="246946"/>
          <a:chOff x="877091" y="11612882"/>
          <a:chExt cx="3193200" cy="246946"/>
        </a:xfrm>
      </xdr:grpSpPr>
      <xdr:pic>
        <xdr:nvPicPr>
          <xdr:cNvPr id="78" name="15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7091" y="11612882"/>
            <a:ext cx="3193200" cy="24694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Rectángulo 12"/>
          <xdr:cNvSpPr>
            <a:spLocks/>
          </xdr:cNvSpPr>
        </xdr:nvSpPr>
        <xdr:spPr>
          <a:xfrm>
            <a:off x="1107440" y="11704320"/>
            <a:ext cx="75600" cy="75600"/>
          </a:xfrm>
          <a:prstGeom prst="rect">
            <a:avLst/>
          </a:prstGeom>
          <a:solidFill>
            <a:schemeClr val="bg2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" name="Rectángulo 13"/>
          <xdr:cNvSpPr/>
        </xdr:nvSpPr>
        <xdr:spPr>
          <a:xfrm>
            <a:off x="894080" y="11633200"/>
            <a:ext cx="3159760" cy="213360"/>
          </a:xfrm>
          <a:prstGeom prst="rect">
            <a:avLst/>
          </a:prstGeom>
          <a:noFill/>
          <a:ln w="12700">
            <a:solidFill>
              <a:schemeClr val="bg2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</xdr:col>
      <xdr:colOff>60959</xdr:colOff>
      <xdr:row>62</xdr:row>
      <xdr:rowOff>50800</xdr:rowOff>
    </xdr:from>
    <xdr:to>
      <xdr:col>14</xdr:col>
      <xdr:colOff>85252</xdr:colOff>
      <xdr:row>63</xdr:row>
      <xdr:rowOff>110288</xdr:rowOff>
    </xdr:to>
    <xdr:grpSp>
      <xdr:nvGrpSpPr>
        <xdr:cNvPr id="17" name="Grupo 16"/>
        <xdr:cNvGrpSpPr/>
      </xdr:nvGrpSpPr>
      <xdr:grpSpPr>
        <a:xfrm>
          <a:off x="4196079" y="11612880"/>
          <a:ext cx="3194213" cy="242368"/>
          <a:chOff x="4196079" y="11612880"/>
          <a:chExt cx="3194213" cy="242368"/>
        </a:xfrm>
      </xdr:grpSpPr>
      <xdr:pic>
        <xdr:nvPicPr>
          <xdr:cNvPr id="79" name="17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6079" y="11612880"/>
            <a:ext cx="3194213" cy="24236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1" name="Rectángulo 30"/>
          <xdr:cNvSpPr/>
        </xdr:nvSpPr>
        <xdr:spPr>
          <a:xfrm>
            <a:off x="4226560" y="11623040"/>
            <a:ext cx="3129280" cy="213360"/>
          </a:xfrm>
          <a:prstGeom prst="rect">
            <a:avLst/>
          </a:prstGeom>
          <a:noFill/>
          <a:ln w="12700">
            <a:solidFill>
              <a:schemeClr val="bg2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" name="Rectángulo 31"/>
          <xdr:cNvSpPr>
            <a:spLocks/>
          </xdr:cNvSpPr>
        </xdr:nvSpPr>
        <xdr:spPr>
          <a:xfrm>
            <a:off x="4429760" y="11694160"/>
            <a:ext cx="75600" cy="7560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 w="12700">
            <a:solidFill>
              <a:schemeClr val="bg2">
                <a:lumMod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 editAs="oneCell">
    <xdr:from>
      <xdr:col>9</xdr:col>
      <xdr:colOff>71120</xdr:colOff>
      <xdr:row>0</xdr:row>
      <xdr:rowOff>20320</xdr:rowOff>
    </xdr:from>
    <xdr:to>
      <xdr:col>15</xdr:col>
      <xdr:colOff>20400</xdr:colOff>
      <xdr:row>4</xdr:row>
      <xdr:rowOff>81840</xdr:rowOff>
    </xdr:to>
    <xdr:pic>
      <xdr:nvPicPr>
        <xdr:cNvPr id="35" name="Imagen 34"/>
        <xdr:cNvPicPr>
          <a:picLocks/>
        </xdr:cNvPicPr>
      </xdr:nvPicPr>
      <xdr:blipFill>
        <a:blip xmlns:r="http://schemas.openxmlformats.org/officeDocument/2006/relationships" r:embed="rId1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4560" y="20320"/>
          <a:ext cx="2916000" cy="752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576943</xdr:colOff>
      <xdr:row>10</xdr:row>
      <xdr:rowOff>111761</xdr:rowOff>
    </xdr:from>
    <xdr:to>
      <xdr:col>14</xdr:col>
      <xdr:colOff>118737</xdr:colOff>
      <xdr:row>36</xdr:row>
      <xdr:rowOff>152400</xdr:rowOff>
    </xdr:to>
    <xdr:sp macro="" textlink="">
      <xdr:nvSpPr>
        <xdr:cNvPr id="2" name="1 Rectángulo"/>
        <xdr:cNvSpPr/>
      </xdr:nvSpPr>
      <xdr:spPr>
        <a:xfrm>
          <a:off x="576943" y="2060304"/>
          <a:ext cx="6780794" cy="493921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twoCellAnchor>
    <xdr:from>
      <xdr:col>3</xdr:col>
      <xdr:colOff>97970</xdr:colOff>
      <xdr:row>18</xdr:row>
      <xdr:rowOff>34335</xdr:rowOff>
    </xdr:from>
    <xdr:to>
      <xdr:col>13</xdr:col>
      <xdr:colOff>496722</xdr:colOff>
      <xdr:row>36</xdr:row>
      <xdr:rowOff>10886</xdr:rowOff>
    </xdr:to>
    <xdr:graphicFrame macro="">
      <xdr:nvGraphicFramePr>
        <xdr:cNvPr id="28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566057</xdr:colOff>
      <xdr:row>37</xdr:row>
      <xdr:rowOff>111761</xdr:rowOff>
    </xdr:from>
    <xdr:to>
      <xdr:col>14</xdr:col>
      <xdr:colOff>118737</xdr:colOff>
      <xdr:row>63</xdr:row>
      <xdr:rowOff>152400</xdr:rowOff>
    </xdr:to>
    <xdr:sp macro="" textlink="">
      <xdr:nvSpPr>
        <xdr:cNvPr id="33" name="1 Rectángulo"/>
        <xdr:cNvSpPr/>
      </xdr:nvSpPr>
      <xdr:spPr>
        <a:xfrm>
          <a:off x="566057" y="7143932"/>
          <a:ext cx="6791680" cy="4917439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3</xdr:col>
      <xdr:colOff>97970</xdr:colOff>
      <xdr:row>45</xdr:row>
      <xdr:rowOff>34335</xdr:rowOff>
    </xdr:from>
    <xdr:to>
      <xdr:col>13</xdr:col>
      <xdr:colOff>496722</xdr:colOff>
      <xdr:row>63</xdr:row>
      <xdr:rowOff>10886</xdr:rowOff>
    </xdr:to>
    <xdr:graphicFrame macro="">
      <xdr:nvGraphicFramePr>
        <xdr:cNvPr id="34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29029</xdr:colOff>
      <xdr:row>0</xdr:row>
      <xdr:rowOff>20319</xdr:rowOff>
    </xdr:from>
    <xdr:to>
      <xdr:col>15</xdr:col>
      <xdr:colOff>16772</xdr:colOff>
      <xdr:row>4</xdr:row>
      <xdr:rowOff>76033</xdr:rowOff>
    </xdr:to>
    <xdr:pic>
      <xdr:nvPicPr>
        <xdr:cNvPr id="12" name="Imagen 11"/>
        <xdr:cNvPicPr>
          <a:picLocks/>
        </xdr:cNvPicPr>
      </xdr:nvPicPr>
      <xdr:blipFill>
        <a:blip xmlns:r="http://schemas.openxmlformats.org/officeDocument/2006/relationships" r:embed="rId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458" y="20319"/>
          <a:ext cx="2916000" cy="752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10160</xdr:rowOff>
    </xdr:from>
    <xdr:to>
      <xdr:col>14</xdr:col>
      <xdr:colOff>118737</xdr:colOff>
      <xdr:row>64</xdr:row>
      <xdr:rowOff>0</xdr:rowOff>
    </xdr:to>
    <xdr:sp macro="" textlink="">
      <xdr:nvSpPr>
        <xdr:cNvPr id="2" name="1 Rectángulo"/>
        <xdr:cNvSpPr/>
      </xdr:nvSpPr>
      <xdr:spPr>
        <a:xfrm>
          <a:off x="579120" y="1940560"/>
          <a:ext cx="6844657" cy="996696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20</xdr:row>
      <xdr:rowOff>101600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394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twoCellAnchor>
    <xdr:from>
      <xdr:col>4</xdr:col>
      <xdr:colOff>475129</xdr:colOff>
      <xdr:row>59</xdr:row>
      <xdr:rowOff>98605</xdr:rowOff>
    </xdr:from>
    <xdr:to>
      <xdr:col>5</xdr:col>
      <xdr:colOff>125506</xdr:colOff>
      <xdr:row>59</xdr:row>
      <xdr:rowOff>144324</xdr:rowOff>
    </xdr:to>
    <xdr:sp macro="" textlink="">
      <xdr:nvSpPr>
        <xdr:cNvPr id="10" name="37 CuadroTexto"/>
        <xdr:cNvSpPr txBox="1"/>
      </xdr:nvSpPr>
      <xdr:spPr>
        <a:xfrm>
          <a:off x="2494429" y="1149050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59</xdr:row>
      <xdr:rowOff>89632</xdr:rowOff>
    </xdr:from>
    <xdr:to>
      <xdr:col>4</xdr:col>
      <xdr:colOff>170329</xdr:colOff>
      <xdr:row>59</xdr:row>
      <xdr:rowOff>135351</xdr:rowOff>
    </xdr:to>
    <xdr:sp macro="" textlink="">
      <xdr:nvSpPr>
        <xdr:cNvPr id="11" name="38 CuadroTexto"/>
        <xdr:cNvSpPr txBox="1"/>
      </xdr:nvSpPr>
      <xdr:spPr>
        <a:xfrm>
          <a:off x="2013473" y="1148153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59</xdr:row>
      <xdr:rowOff>89638</xdr:rowOff>
    </xdr:from>
    <xdr:to>
      <xdr:col>3</xdr:col>
      <xdr:colOff>242049</xdr:colOff>
      <xdr:row>59</xdr:row>
      <xdr:rowOff>135357</xdr:rowOff>
    </xdr:to>
    <xdr:sp macro="" textlink="">
      <xdr:nvSpPr>
        <xdr:cNvPr id="12" name="39 CuadroTexto"/>
        <xdr:cNvSpPr txBox="1"/>
      </xdr:nvSpPr>
      <xdr:spPr>
        <a:xfrm>
          <a:off x="1556275" y="1148153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2</xdr:col>
      <xdr:colOff>0</xdr:colOff>
      <xdr:row>15</xdr:row>
      <xdr:rowOff>30480</xdr:rowOff>
    </xdr:from>
    <xdr:to>
      <xdr:col>14</xdr:col>
      <xdr:colOff>0</xdr:colOff>
      <xdr:row>26</xdr:row>
      <xdr:rowOff>71120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436880</xdr:colOff>
      <xdr:row>31</xdr:row>
      <xdr:rowOff>20320</xdr:rowOff>
    </xdr:from>
    <xdr:to>
      <xdr:col>14</xdr:col>
      <xdr:colOff>5080</xdr:colOff>
      <xdr:row>42</xdr:row>
      <xdr:rowOff>71120</xdr:rowOff>
    </xdr:to>
    <xdr:graphicFrame macro="">
      <xdr:nvGraphicFramePr>
        <xdr:cNvPr id="28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426720</xdr:colOff>
      <xdr:row>51</xdr:row>
      <xdr:rowOff>20321</xdr:rowOff>
    </xdr:from>
    <xdr:to>
      <xdr:col>13</xdr:col>
      <xdr:colOff>523575</xdr:colOff>
      <xdr:row>63</xdr:row>
      <xdr:rowOff>50801</xdr:rowOff>
    </xdr:to>
    <xdr:graphicFrame macro="">
      <xdr:nvGraphicFramePr>
        <xdr:cNvPr id="31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71120</xdr:colOff>
      <xdr:row>0</xdr:row>
      <xdr:rowOff>30480</xdr:rowOff>
    </xdr:from>
    <xdr:to>
      <xdr:col>15</xdr:col>
      <xdr:colOff>20400</xdr:colOff>
      <xdr:row>4</xdr:row>
      <xdr:rowOff>92000</xdr:rowOff>
    </xdr:to>
    <xdr:pic>
      <xdr:nvPicPr>
        <xdr:cNvPr id="16" name="Imagen 15"/>
        <xdr:cNvPicPr>
          <a:picLocks/>
        </xdr:cNvPicPr>
      </xdr:nvPicPr>
      <xdr:blipFill>
        <a:blip xmlns:r="http://schemas.openxmlformats.org/officeDocument/2006/relationships" r:embed="rId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4560" y="30480"/>
          <a:ext cx="2916000" cy="752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10160</xdr:rowOff>
    </xdr:from>
    <xdr:to>
      <xdr:col>14</xdr:col>
      <xdr:colOff>118737</xdr:colOff>
      <xdr:row>64</xdr:row>
      <xdr:rowOff>0</xdr:rowOff>
    </xdr:to>
    <xdr:sp macro="" textlink="">
      <xdr:nvSpPr>
        <xdr:cNvPr id="2" name="1 Rectángulo"/>
        <xdr:cNvSpPr/>
      </xdr:nvSpPr>
      <xdr:spPr>
        <a:xfrm>
          <a:off x="579120" y="1960880"/>
          <a:ext cx="6816717" cy="995680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3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4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5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6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20</xdr:row>
      <xdr:rowOff>101600</xdr:rowOff>
    </xdr:from>
    <xdr:ext cx="184731" cy="264560"/>
    <xdr:sp macro="" textlink="">
      <xdr:nvSpPr>
        <xdr:cNvPr id="7" name="33 CuadroTexto"/>
        <xdr:cNvSpPr txBox="1"/>
      </xdr:nvSpPr>
      <xdr:spPr>
        <a:xfrm>
          <a:off x="8557260" y="3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8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twoCellAnchor>
    <xdr:from>
      <xdr:col>4</xdr:col>
      <xdr:colOff>475129</xdr:colOff>
      <xdr:row>59</xdr:row>
      <xdr:rowOff>98605</xdr:rowOff>
    </xdr:from>
    <xdr:to>
      <xdr:col>5</xdr:col>
      <xdr:colOff>125506</xdr:colOff>
      <xdr:row>59</xdr:row>
      <xdr:rowOff>144324</xdr:rowOff>
    </xdr:to>
    <xdr:sp macro="" textlink="">
      <xdr:nvSpPr>
        <xdr:cNvPr id="9" name="37 CuadroTexto"/>
        <xdr:cNvSpPr txBox="1"/>
      </xdr:nvSpPr>
      <xdr:spPr>
        <a:xfrm>
          <a:off x="2494429" y="11101885"/>
          <a:ext cx="176157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519953</xdr:colOff>
      <xdr:row>59</xdr:row>
      <xdr:rowOff>89632</xdr:rowOff>
    </xdr:from>
    <xdr:to>
      <xdr:col>4</xdr:col>
      <xdr:colOff>170329</xdr:colOff>
      <xdr:row>59</xdr:row>
      <xdr:rowOff>135351</xdr:rowOff>
    </xdr:to>
    <xdr:sp macro="" textlink="">
      <xdr:nvSpPr>
        <xdr:cNvPr id="10" name="38 CuadroTexto"/>
        <xdr:cNvSpPr txBox="1"/>
      </xdr:nvSpPr>
      <xdr:spPr>
        <a:xfrm>
          <a:off x="2013473" y="11092912"/>
          <a:ext cx="176156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3</xdr:col>
      <xdr:colOff>62755</xdr:colOff>
      <xdr:row>59</xdr:row>
      <xdr:rowOff>89638</xdr:rowOff>
    </xdr:from>
    <xdr:to>
      <xdr:col>3</xdr:col>
      <xdr:colOff>242049</xdr:colOff>
      <xdr:row>59</xdr:row>
      <xdr:rowOff>135357</xdr:rowOff>
    </xdr:to>
    <xdr:sp macro="" textlink="">
      <xdr:nvSpPr>
        <xdr:cNvPr id="11" name="39 CuadroTexto"/>
        <xdr:cNvSpPr txBox="1"/>
      </xdr:nvSpPr>
      <xdr:spPr>
        <a:xfrm>
          <a:off x="1556275" y="11092918"/>
          <a:ext cx="179294" cy="457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2</xdr:col>
      <xdr:colOff>0</xdr:colOff>
      <xdr:row>15</xdr:row>
      <xdr:rowOff>30480</xdr:rowOff>
    </xdr:from>
    <xdr:to>
      <xdr:col>14</xdr:col>
      <xdr:colOff>0</xdr:colOff>
      <xdr:row>26</xdr:row>
      <xdr:rowOff>71120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436880</xdr:colOff>
      <xdr:row>31</xdr:row>
      <xdr:rowOff>20320</xdr:rowOff>
    </xdr:from>
    <xdr:to>
      <xdr:col>14</xdr:col>
      <xdr:colOff>5080</xdr:colOff>
      <xdr:row>42</xdr:row>
      <xdr:rowOff>71120</xdr:rowOff>
    </xdr:to>
    <xdr:graphicFrame macro="">
      <xdr:nvGraphicFramePr>
        <xdr:cNvPr id="1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426720</xdr:colOff>
      <xdr:row>51</xdr:row>
      <xdr:rowOff>20321</xdr:rowOff>
    </xdr:from>
    <xdr:to>
      <xdr:col>13</xdr:col>
      <xdr:colOff>523575</xdr:colOff>
      <xdr:row>63</xdr:row>
      <xdr:rowOff>50801</xdr:rowOff>
    </xdr:to>
    <xdr:graphicFrame macro="">
      <xdr:nvGraphicFramePr>
        <xdr:cNvPr id="14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71120</xdr:colOff>
      <xdr:row>0</xdr:row>
      <xdr:rowOff>30480</xdr:rowOff>
    </xdr:from>
    <xdr:to>
      <xdr:col>15</xdr:col>
      <xdr:colOff>20400</xdr:colOff>
      <xdr:row>4</xdr:row>
      <xdr:rowOff>92000</xdr:rowOff>
    </xdr:to>
    <xdr:pic>
      <xdr:nvPicPr>
        <xdr:cNvPr id="15" name="Imagen 14"/>
        <xdr:cNvPicPr>
          <a:picLocks/>
        </xdr:cNvPicPr>
      </xdr:nvPicPr>
      <xdr:blipFill>
        <a:blip xmlns:r="http://schemas.openxmlformats.org/officeDocument/2006/relationships" r:embed="rId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320" y="30480"/>
          <a:ext cx="2898220" cy="7625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579120</xdr:colOff>
      <xdr:row>10</xdr:row>
      <xdr:rowOff>10160</xdr:rowOff>
    </xdr:from>
    <xdr:to>
      <xdr:col>14</xdr:col>
      <xdr:colOff>118737</xdr:colOff>
      <xdr:row>36</xdr:row>
      <xdr:rowOff>71120</xdr:rowOff>
    </xdr:to>
    <xdr:sp macro="" textlink="">
      <xdr:nvSpPr>
        <xdr:cNvPr id="2" name="1 Rectángulo"/>
        <xdr:cNvSpPr/>
      </xdr:nvSpPr>
      <xdr:spPr>
        <a:xfrm>
          <a:off x="579120" y="1940560"/>
          <a:ext cx="6844657" cy="520192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380087</xdr:colOff>
      <xdr:row>4</xdr:row>
      <xdr:rowOff>81280</xdr:rowOff>
    </xdr:to>
    <xdr:pic>
      <xdr:nvPicPr>
        <xdr:cNvPr id="4" name="2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167" cy="782320"/>
        </a:xfrm>
        <a:prstGeom prst="rect">
          <a:avLst/>
        </a:prstGeom>
      </xdr:spPr>
    </xdr:pic>
    <xdr:clientData/>
  </xdr:twoCellAnchor>
  <xdr:twoCellAnchor>
    <xdr:from>
      <xdr:col>6</xdr:col>
      <xdr:colOff>99215</xdr:colOff>
      <xdr:row>0</xdr:row>
      <xdr:rowOff>111761</xdr:rowOff>
    </xdr:from>
    <xdr:to>
      <xdr:col>8</xdr:col>
      <xdr:colOff>271935</xdr:colOff>
      <xdr:row>2</xdr:row>
      <xdr:rowOff>40865</xdr:rowOff>
    </xdr:to>
    <xdr:sp macro="" textlink="">
      <xdr:nvSpPr>
        <xdr:cNvPr id="5" name="30 CuadroTexto"/>
        <xdr:cNvSpPr txBox="1"/>
      </xdr:nvSpPr>
      <xdr:spPr>
        <a:xfrm>
          <a:off x="3170075" y="111761"/>
          <a:ext cx="1224280" cy="27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>
                  <a:lumMod val="50000"/>
                </a:schemeClr>
              </a:solidFill>
            </a:rPr>
            <a:t>2015</a:t>
          </a:r>
        </a:p>
      </xdr:txBody>
    </xdr:sp>
    <xdr:clientData/>
  </xdr:twoCellAnchor>
  <xdr:twoCellAnchor>
    <xdr:from>
      <xdr:col>6</xdr:col>
      <xdr:colOff>81280</xdr:colOff>
      <xdr:row>2</xdr:row>
      <xdr:rowOff>110577</xdr:rowOff>
    </xdr:from>
    <xdr:to>
      <xdr:col>8</xdr:col>
      <xdr:colOff>254000</xdr:colOff>
      <xdr:row>4</xdr:row>
      <xdr:rowOff>40640</xdr:rowOff>
    </xdr:to>
    <xdr:sp macro="" textlink="">
      <xdr:nvSpPr>
        <xdr:cNvPr id="6" name="31 CuadroTexto"/>
        <xdr:cNvSpPr txBox="1"/>
      </xdr:nvSpPr>
      <xdr:spPr>
        <a:xfrm>
          <a:off x="3152140" y="461097"/>
          <a:ext cx="1224280" cy="280583"/>
        </a:xfrm>
        <a:prstGeom prst="rect">
          <a:avLst/>
        </a:prstGeom>
        <a:noFill/>
        <a:ln w="9525" cmpd="sng">
          <a:noFill/>
        </a:ln>
        <a:scene3d>
          <a:camera prst="orthographicFront">
            <a:rot lat="21599958" lon="10799999" rev="10800000"/>
          </a:camera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solidFill>
                <a:schemeClr val="bg2"/>
              </a:solidFill>
            </a:rPr>
            <a:t>2015</a:t>
          </a:r>
        </a:p>
      </xdr:txBody>
    </xdr:sp>
    <xdr:clientData/>
  </xdr:twoCellAnchor>
  <xdr:twoCellAnchor>
    <xdr:from>
      <xdr:col>0</xdr:col>
      <xdr:colOff>60960</xdr:colOff>
      <xdr:row>7</xdr:row>
      <xdr:rowOff>40640</xdr:rowOff>
    </xdr:from>
    <xdr:to>
      <xdr:col>0</xdr:col>
      <xdr:colOff>589280</xdr:colOff>
      <xdr:row>8</xdr:row>
      <xdr:rowOff>152400</xdr:rowOff>
    </xdr:to>
    <xdr:sp macro="" textlink="">
      <xdr:nvSpPr>
        <xdr:cNvPr id="7" name="32 Rectángulo redondeado"/>
        <xdr:cNvSpPr/>
      </xdr:nvSpPr>
      <xdr:spPr>
        <a:xfrm>
          <a:off x="60960" y="1328420"/>
          <a:ext cx="528320" cy="363220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17</xdr:col>
      <xdr:colOff>0</xdr:colOff>
      <xdr:row>20</xdr:row>
      <xdr:rowOff>101600</xdr:rowOff>
    </xdr:from>
    <xdr:ext cx="184731" cy="264560"/>
    <xdr:sp macro="" textlink="">
      <xdr:nvSpPr>
        <xdr:cNvPr id="8" name="33 CuadroTexto"/>
        <xdr:cNvSpPr txBox="1"/>
      </xdr:nvSpPr>
      <xdr:spPr>
        <a:xfrm>
          <a:off x="8557260" y="3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172720</xdr:colOff>
      <xdr:row>7</xdr:row>
      <xdr:rowOff>91440</xdr:rowOff>
    </xdr:from>
    <xdr:to>
      <xdr:col>0</xdr:col>
      <xdr:colOff>548640</xdr:colOff>
      <xdr:row>8</xdr:row>
      <xdr:rowOff>111760</xdr:rowOff>
    </xdr:to>
    <xdr:sp macro="" textlink="">
      <xdr:nvSpPr>
        <xdr:cNvPr id="9" name="34 CuadroTexto"/>
        <xdr:cNvSpPr txBox="1"/>
      </xdr:nvSpPr>
      <xdr:spPr>
        <a:xfrm>
          <a:off x="172720" y="1379220"/>
          <a:ext cx="375920" cy="271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s-ES" sz="1800" b="1">
              <a:solidFill>
                <a:schemeClr val="bg2">
                  <a:lumMod val="50000"/>
                </a:schemeClr>
              </a:solidFill>
            </a:rPr>
            <a:t>2.-</a:t>
          </a:r>
        </a:p>
      </xdr:txBody>
    </xdr:sp>
    <xdr:clientData/>
  </xdr:twoCellAnchor>
  <xdr:twoCellAnchor>
    <xdr:from>
      <xdr:col>2</xdr:col>
      <xdr:colOff>0</xdr:colOff>
      <xdr:row>15</xdr:row>
      <xdr:rowOff>30480</xdr:rowOff>
    </xdr:from>
    <xdr:to>
      <xdr:col>14</xdr:col>
      <xdr:colOff>0</xdr:colOff>
      <xdr:row>22</xdr:row>
      <xdr:rowOff>172720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28</xdr:row>
      <xdr:rowOff>30480</xdr:rowOff>
    </xdr:from>
    <xdr:to>
      <xdr:col>14</xdr:col>
      <xdr:colOff>15240</xdr:colOff>
      <xdr:row>35</xdr:row>
      <xdr:rowOff>172720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579120</xdr:colOff>
      <xdr:row>37</xdr:row>
      <xdr:rowOff>81280</xdr:rowOff>
    </xdr:from>
    <xdr:to>
      <xdr:col>14</xdr:col>
      <xdr:colOff>118737</xdr:colOff>
      <xdr:row>63</xdr:row>
      <xdr:rowOff>142240</xdr:rowOff>
    </xdr:to>
    <xdr:sp macro="" textlink="">
      <xdr:nvSpPr>
        <xdr:cNvPr id="20" name="1 Rectángulo"/>
        <xdr:cNvSpPr/>
      </xdr:nvSpPr>
      <xdr:spPr>
        <a:xfrm>
          <a:off x="579120" y="6969760"/>
          <a:ext cx="6844657" cy="4907280"/>
        </a:xfrm>
        <a:prstGeom prst="rect">
          <a:avLst/>
        </a:prstGeom>
        <a:noFill/>
        <a:ln w="952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oneCellAnchor>
    <xdr:from>
      <xdr:col>17</xdr:col>
      <xdr:colOff>0</xdr:colOff>
      <xdr:row>47</xdr:row>
      <xdr:rowOff>101600</xdr:rowOff>
    </xdr:from>
    <xdr:ext cx="184731" cy="264560"/>
    <xdr:sp macro="" textlink="">
      <xdr:nvSpPr>
        <xdr:cNvPr id="21" name="33 CuadroTexto"/>
        <xdr:cNvSpPr txBox="1"/>
      </xdr:nvSpPr>
      <xdr:spPr>
        <a:xfrm>
          <a:off x="8595360" y="38303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2</xdr:col>
      <xdr:colOff>0</xdr:colOff>
      <xdr:row>42</xdr:row>
      <xdr:rowOff>30480</xdr:rowOff>
    </xdr:from>
    <xdr:to>
      <xdr:col>14</xdr:col>
      <xdr:colOff>0</xdr:colOff>
      <xdr:row>49</xdr:row>
      <xdr:rowOff>172720</xdr:rowOff>
    </xdr:to>
    <xdr:graphicFrame macro="">
      <xdr:nvGraphicFramePr>
        <xdr:cNvPr id="2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55</xdr:row>
      <xdr:rowOff>30480</xdr:rowOff>
    </xdr:from>
    <xdr:to>
      <xdr:col>14</xdr:col>
      <xdr:colOff>15240</xdr:colOff>
      <xdr:row>62</xdr:row>
      <xdr:rowOff>172720</xdr:rowOff>
    </xdr:to>
    <xdr:graphicFrame macro="">
      <xdr:nvGraphicFramePr>
        <xdr:cNvPr id="2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81280</xdr:colOff>
      <xdr:row>0</xdr:row>
      <xdr:rowOff>0</xdr:rowOff>
    </xdr:from>
    <xdr:to>
      <xdr:col>15</xdr:col>
      <xdr:colOff>30560</xdr:colOff>
      <xdr:row>4</xdr:row>
      <xdr:rowOff>61520</xdr:rowOff>
    </xdr:to>
    <xdr:pic>
      <xdr:nvPicPr>
        <xdr:cNvPr id="16" name="Imagen 15"/>
        <xdr:cNvPicPr>
          <a:picLocks/>
        </xdr:cNvPicPr>
      </xdr:nvPicPr>
      <xdr:blipFill>
        <a:blip xmlns:r="http://schemas.openxmlformats.org/officeDocument/2006/relationships" r:embed="rId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colorTemperature colorTemp="59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720" y="0"/>
          <a:ext cx="2916000" cy="75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2:DD2256"/>
  <sheetViews>
    <sheetView showGridLines="0" tabSelected="1" topLeftCell="A21" zoomScale="75" zoomScaleNormal="75" workbookViewId="0">
      <selection activeCell="AA39" sqref="AA39"/>
    </sheetView>
  </sheetViews>
  <sheetFormatPr baseColWidth="10" defaultColWidth="11.5546875" defaultRowHeight="15" customHeight="1" x14ac:dyDescent="0.3"/>
  <cols>
    <col min="1" max="14" width="5.6640625" style="113" customWidth="1"/>
    <col min="15" max="15" width="5.6640625" style="101" customWidth="1"/>
    <col min="16" max="18" width="5.6640625" style="218" customWidth="1"/>
    <col min="19" max="24" width="4.6640625" style="218" customWidth="1"/>
    <col min="25" max="26" width="4.6640625" style="219" customWidth="1"/>
    <col min="27" max="27" width="19.44140625" style="102" customWidth="1"/>
    <col min="28" max="32" width="11.44140625" style="1" customWidth="1"/>
    <col min="33" max="33" width="11.88671875" style="1" customWidth="1"/>
    <col min="34" max="36" width="11.44140625" style="1" customWidth="1"/>
    <col min="37" max="37" width="12" style="1" bestFit="1" customWidth="1"/>
    <col min="38" max="39" width="11.5546875" style="113"/>
    <col min="40" max="40" width="18.33203125" style="113" bestFit="1" customWidth="1"/>
    <col min="41" max="16384" width="11.5546875" style="113"/>
  </cols>
  <sheetData>
    <row r="2" spans="1:108" ht="15" customHeight="1" x14ac:dyDescent="0.3">
      <c r="A2" s="260"/>
      <c r="B2" s="102"/>
      <c r="C2" s="102"/>
      <c r="D2" s="102"/>
      <c r="E2" s="102"/>
      <c r="L2" s="567"/>
      <c r="M2" s="567"/>
      <c r="N2" s="567"/>
      <c r="O2" s="567"/>
      <c r="P2" s="567"/>
      <c r="Q2" s="567"/>
      <c r="R2" s="567"/>
      <c r="AD2" s="220"/>
      <c r="AE2" s="220"/>
      <c r="AF2" s="220"/>
      <c r="AG2" s="220"/>
      <c r="AH2" s="220"/>
      <c r="AI2" s="220"/>
      <c r="AJ2" s="220"/>
      <c r="AK2" s="220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</row>
    <row r="3" spans="1:108" s="102" customFormat="1" ht="15" customHeight="1" x14ac:dyDescent="0.3">
      <c r="A3" s="260"/>
      <c r="F3" s="113"/>
      <c r="G3" s="113"/>
      <c r="H3" s="113"/>
      <c r="I3" s="113"/>
      <c r="J3" s="113"/>
      <c r="K3" s="113"/>
      <c r="L3" s="101"/>
      <c r="M3" s="101"/>
      <c r="N3" s="101"/>
      <c r="O3" s="101"/>
      <c r="P3" s="101"/>
      <c r="Q3" s="101"/>
      <c r="R3" s="101"/>
      <c r="S3" s="218"/>
      <c r="T3" s="218"/>
      <c r="U3" s="218"/>
      <c r="V3" s="218"/>
      <c r="W3" s="218"/>
      <c r="X3" s="218"/>
      <c r="Y3" s="219"/>
      <c r="Z3" s="219"/>
    </row>
    <row r="4" spans="1:108" s="102" customFormat="1" ht="15" customHeight="1" x14ac:dyDescent="0.3">
      <c r="A4" s="260"/>
      <c r="F4" s="113"/>
      <c r="G4" s="222"/>
      <c r="H4" s="222"/>
      <c r="I4" s="222"/>
      <c r="J4" s="222"/>
      <c r="K4" s="222"/>
      <c r="L4" s="257"/>
      <c r="M4" s="101"/>
      <c r="N4" s="101"/>
      <c r="O4" s="101"/>
      <c r="P4" s="101"/>
      <c r="Q4" s="101"/>
      <c r="R4" s="101"/>
      <c r="S4" s="218"/>
      <c r="T4" s="218"/>
      <c r="U4" s="218"/>
      <c r="V4" s="218"/>
      <c r="W4" s="218"/>
      <c r="X4" s="218"/>
      <c r="Y4" s="219"/>
      <c r="Z4" s="219"/>
    </row>
    <row r="5" spans="1:108" s="102" customFormat="1" ht="15" customHeight="1" x14ac:dyDescent="0.3">
      <c r="A5" s="260"/>
      <c r="F5" s="113"/>
      <c r="G5" s="222"/>
      <c r="H5" s="222"/>
      <c r="I5" s="222"/>
      <c r="J5" s="222"/>
      <c r="K5" s="222"/>
      <c r="L5" s="257"/>
      <c r="M5" s="101"/>
      <c r="N5" s="101"/>
      <c r="O5" s="101"/>
      <c r="P5" s="101"/>
      <c r="Q5" s="101"/>
      <c r="R5" s="101"/>
      <c r="S5" s="218"/>
      <c r="T5" s="218"/>
      <c r="U5" s="218"/>
      <c r="V5" s="218"/>
      <c r="W5" s="218"/>
      <c r="X5" s="218"/>
      <c r="Y5" s="219"/>
      <c r="Z5" s="219"/>
    </row>
    <row r="6" spans="1:108" s="102" customFormat="1" ht="15" customHeight="1" x14ac:dyDescent="0.3">
      <c r="A6" s="260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58"/>
      <c r="S6" s="218"/>
      <c r="T6" s="218"/>
      <c r="U6" s="218"/>
      <c r="V6" s="218"/>
      <c r="W6" s="218"/>
      <c r="X6" s="218"/>
      <c r="Y6" s="219"/>
      <c r="Z6" s="219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5"/>
      <c r="AM6" s="225"/>
      <c r="AN6" s="225"/>
      <c r="AO6" s="225"/>
      <c r="AP6" s="225"/>
    </row>
    <row r="7" spans="1:108" s="102" customFormat="1" ht="15" customHeight="1" x14ac:dyDescent="0.3">
      <c r="A7" s="260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218"/>
      <c r="T7" s="218"/>
      <c r="U7" s="218"/>
      <c r="V7" s="218"/>
      <c r="W7" s="218"/>
      <c r="X7" s="218"/>
      <c r="Y7" s="219"/>
      <c r="Z7" s="219"/>
      <c r="AB7" s="226"/>
      <c r="AC7" s="226"/>
      <c r="AD7" s="226"/>
      <c r="AE7" s="226"/>
      <c r="AF7" s="226"/>
      <c r="AG7" s="226"/>
      <c r="AH7" s="226"/>
      <c r="AI7" s="226"/>
      <c r="AJ7" s="226"/>
      <c r="AK7" s="226"/>
    </row>
    <row r="8" spans="1:108" s="102" customFormat="1" ht="15" customHeight="1" x14ac:dyDescent="0.3">
      <c r="A8" s="260"/>
      <c r="S8" s="218"/>
      <c r="T8" s="218"/>
      <c r="U8" s="218"/>
      <c r="V8" s="218"/>
      <c r="W8" s="218"/>
      <c r="X8" s="218"/>
      <c r="Y8" s="219"/>
      <c r="Z8" s="219"/>
      <c r="AB8" s="226"/>
      <c r="AC8" s="226"/>
      <c r="AD8" s="226"/>
      <c r="AE8" s="226"/>
      <c r="AF8" s="226"/>
      <c r="AG8" s="226"/>
      <c r="AH8" s="226"/>
      <c r="AI8" s="226"/>
      <c r="AJ8" s="226"/>
      <c r="AK8" s="226"/>
    </row>
    <row r="9" spans="1:108" s="102" customFormat="1" ht="15" customHeight="1" x14ac:dyDescent="0.3">
      <c r="A9" s="260"/>
      <c r="B9" s="254"/>
      <c r="E9" s="254"/>
      <c r="I9" s="254"/>
      <c r="L9" s="249"/>
      <c r="M9" s="249"/>
      <c r="N9" s="249"/>
      <c r="O9" s="249"/>
      <c r="P9" s="249"/>
      <c r="Q9" s="249"/>
      <c r="R9" s="249"/>
      <c r="S9" s="113"/>
      <c r="T9" s="113"/>
      <c r="U9" s="113"/>
      <c r="V9" s="113"/>
      <c r="W9" s="113"/>
      <c r="X9" s="113"/>
      <c r="Y9" s="113"/>
      <c r="Z9" s="113"/>
    </row>
    <row r="10" spans="1:108" s="102" customFormat="1" ht="15" customHeight="1" x14ac:dyDescent="0.3">
      <c r="A10" s="260"/>
      <c r="L10" s="249"/>
      <c r="M10" s="249"/>
      <c r="N10" s="249"/>
      <c r="O10" s="249"/>
      <c r="P10" s="249"/>
      <c r="Q10" s="249"/>
      <c r="R10" s="249"/>
      <c r="S10" s="113"/>
      <c r="T10" s="113"/>
      <c r="U10" s="113"/>
      <c r="V10" s="113"/>
      <c r="W10" s="113"/>
      <c r="X10" s="113"/>
      <c r="Y10" s="113"/>
      <c r="Z10" s="113"/>
    </row>
    <row r="11" spans="1:108" s="102" customFormat="1" ht="15" customHeight="1" x14ac:dyDescent="0.3">
      <c r="A11" s="260"/>
      <c r="C11" s="254"/>
      <c r="F11" s="254"/>
      <c r="J11" s="254"/>
      <c r="L11" s="249"/>
      <c r="M11" s="249"/>
      <c r="N11" s="249"/>
      <c r="O11" s="249"/>
      <c r="P11" s="249"/>
      <c r="Q11" s="249"/>
      <c r="R11" s="249"/>
      <c r="S11" s="218"/>
      <c r="T11" s="218"/>
      <c r="U11" s="218"/>
      <c r="V11" s="218"/>
      <c r="W11" s="218"/>
      <c r="X11" s="218"/>
      <c r="Y11" s="219"/>
      <c r="Z11" s="219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</row>
    <row r="12" spans="1:108" s="102" customFormat="1" ht="15" customHeight="1" x14ac:dyDescent="0.3">
      <c r="A12" s="260"/>
      <c r="H12" s="254"/>
      <c r="L12" s="249"/>
      <c r="M12" s="249"/>
      <c r="N12" s="249"/>
      <c r="O12" s="249"/>
      <c r="P12" s="249"/>
      <c r="Q12" s="249"/>
      <c r="R12" s="249"/>
      <c r="S12" s="218"/>
      <c r="T12" s="218"/>
      <c r="U12" s="218"/>
      <c r="V12" s="218"/>
      <c r="W12" s="218"/>
      <c r="X12" s="218"/>
      <c r="Y12" s="219"/>
      <c r="Z12" s="219"/>
      <c r="AB12" s="228"/>
      <c r="AC12" s="228"/>
      <c r="AE12" s="228"/>
      <c r="AH12" s="225"/>
      <c r="AI12" s="228"/>
      <c r="AJ12" s="225"/>
      <c r="AK12" s="225"/>
      <c r="AL12" s="225"/>
      <c r="AM12" s="225"/>
    </row>
    <row r="13" spans="1:108" s="102" customFormat="1" ht="15" customHeight="1" x14ac:dyDescent="0.3">
      <c r="A13" s="260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50"/>
      <c r="M13" s="250"/>
      <c r="N13" s="250"/>
      <c r="O13" s="250"/>
      <c r="P13" s="251"/>
      <c r="Q13" s="251"/>
      <c r="R13" s="251"/>
      <c r="S13" s="218"/>
      <c r="T13" s="218"/>
      <c r="U13" s="218"/>
      <c r="V13" s="218"/>
      <c r="W13" s="218"/>
      <c r="X13" s="218"/>
      <c r="Y13" s="219"/>
      <c r="Z13" s="219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</row>
    <row r="14" spans="1:108" s="102" customFormat="1" ht="15" customHeight="1" x14ac:dyDescent="0.3">
      <c r="A14" s="260"/>
      <c r="B14" s="254"/>
      <c r="J14" s="254"/>
      <c r="L14" s="249"/>
      <c r="M14" s="249"/>
      <c r="N14" s="249"/>
      <c r="O14" s="249"/>
      <c r="P14" s="249"/>
      <c r="Q14" s="249"/>
      <c r="R14" s="249"/>
      <c r="S14" s="218"/>
      <c r="T14" s="218"/>
      <c r="U14" s="218"/>
      <c r="V14" s="218"/>
      <c r="W14" s="218"/>
      <c r="X14" s="218"/>
      <c r="Y14" s="219"/>
      <c r="Z14" s="219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</row>
    <row r="15" spans="1:108" s="102" customFormat="1" ht="15" customHeight="1" x14ac:dyDescent="0.3">
      <c r="A15" s="260"/>
      <c r="H15" s="254"/>
      <c r="L15" s="249"/>
      <c r="M15" s="249"/>
      <c r="N15" s="249"/>
      <c r="O15" s="249"/>
      <c r="P15" s="249"/>
      <c r="Q15" s="249"/>
      <c r="R15" s="249"/>
      <c r="S15" s="218"/>
      <c r="T15" s="218"/>
      <c r="U15" s="218"/>
      <c r="V15" s="218"/>
      <c r="W15" s="218"/>
      <c r="X15" s="218"/>
      <c r="Y15" s="219"/>
      <c r="Z15" s="219"/>
      <c r="AB15" s="228"/>
      <c r="AC15" s="228"/>
      <c r="AE15" s="228"/>
      <c r="AH15" s="225"/>
      <c r="AI15" s="228"/>
      <c r="AJ15" s="225"/>
      <c r="AK15" s="225"/>
    </row>
    <row r="16" spans="1:108" s="102" customFormat="1" ht="15" customHeight="1" x14ac:dyDescent="0.3">
      <c r="A16" s="260"/>
      <c r="L16" s="249"/>
      <c r="M16" s="249"/>
      <c r="N16" s="249"/>
      <c r="O16" s="249"/>
      <c r="P16" s="249"/>
      <c r="Q16" s="249"/>
      <c r="R16" s="249"/>
      <c r="S16" s="218"/>
      <c r="T16" s="218"/>
      <c r="U16" s="218"/>
      <c r="V16" s="218"/>
      <c r="W16" s="218"/>
      <c r="X16" s="218"/>
      <c r="Y16" s="219"/>
      <c r="Z16" s="219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</row>
    <row r="17" spans="1:38" s="102" customFormat="1" ht="15" customHeight="1" x14ac:dyDescent="0.3">
      <c r="A17" s="260"/>
      <c r="B17" s="254"/>
      <c r="L17" s="249"/>
      <c r="M17" s="249"/>
      <c r="N17" s="249"/>
      <c r="O17" s="249"/>
      <c r="P17" s="249"/>
      <c r="Q17" s="249"/>
      <c r="R17" s="249"/>
      <c r="S17" s="218"/>
      <c r="T17" s="218"/>
      <c r="U17" s="218"/>
      <c r="V17" s="218"/>
      <c r="W17" s="218"/>
      <c r="X17" s="218"/>
      <c r="Y17" s="219"/>
      <c r="Z17" s="219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</row>
    <row r="18" spans="1:38" s="102" customFormat="1" ht="15" customHeight="1" x14ac:dyDescent="0.3">
      <c r="A18" s="260"/>
      <c r="I18" s="254"/>
      <c r="L18" s="249"/>
      <c r="M18" s="249"/>
      <c r="N18" s="249"/>
      <c r="O18" s="249"/>
      <c r="P18" s="249"/>
      <c r="Q18" s="249"/>
      <c r="R18" s="249"/>
      <c r="S18" s="218"/>
      <c r="T18" s="218"/>
      <c r="U18" s="218"/>
      <c r="V18" s="218"/>
      <c r="W18" s="218"/>
      <c r="X18" s="218"/>
      <c r="Y18" s="219"/>
      <c r="Z18" s="219"/>
      <c r="AB18" s="228"/>
      <c r="AC18" s="228"/>
      <c r="AE18" s="228"/>
      <c r="AH18" s="225"/>
      <c r="AI18" s="228"/>
      <c r="AJ18" s="225"/>
      <c r="AK18" s="225"/>
      <c r="AL18" s="231"/>
    </row>
    <row r="19" spans="1:38" s="102" customFormat="1" ht="15" customHeight="1" x14ac:dyDescent="0.3">
      <c r="A19" s="260"/>
      <c r="F19" s="254"/>
      <c r="L19" s="249"/>
      <c r="M19" s="249"/>
      <c r="N19" s="249"/>
      <c r="O19" s="249"/>
      <c r="P19" s="249"/>
      <c r="Q19" s="249"/>
      <c r="R19" s="249"/>
      <c r="S19" s="218"/>
      <c r="T19" s="218"/>
      <c r="U19" s="218"/>
      <c r="V19" s="218"/>
      <c r="W19" s="218"/>
      <c r="X19" s="218"/>
      <c r="Y19" s="219"/>
      <c r="Z19" s="219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</row>
    <row r="20" spans="1:38" s="102" customFormat="1" ht="15" customHeight="1" x14ac:dyDescent="0.3">
      <c r="A20" s="260"/>
      <c r="C20" s="254"/>
      <c r="H20" s="254"/>
      <c r="L20" s="249"/>
      <c r="M20" s="249"/>
      <c r="N20" s="249"/>
      <c r="O20" s="249"/>
      <c r="P20" s="249"/>
      <c r="Q20" s="249"/>
      <c r="R20" s="249"/>
      <c r="S20" s="218"/>
      <c r="T20" s="218"/>
      <c r="U20" s="218"/>
      <c r="V20" s="218"/>
      <c r="W20" s="218"/>
      <c r="X20" s="218"/>
      <c r="Y20" s="219"/>
      <c r="Z20" s="219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</row>
    <row r="21" spans="1:38" s="102" customFormat="1" ht="15" customHeight="1" x14ac:dyDescent="0.3">
      <c r="A21" s="260"/>
      <c r="S21" s="218"/>
      <c r="T21" s="218"/>
      <c r="U21" s="218"/>
      <c r="V21" s="218"/>
      <c r="W21" s="218"/>
      <c r="X21" s="218"/>
      <c r="Y21" s="219"/>
      <c r="Z21" s="219"/>
      <c r="AB21" s="228"/>
      <c r="AC21" s="228"/>
      <c r="AE21" s="228"/>
      <c r="AH21" s="225"/>
      <c r="AI21" s="228"/>
      <c r="AJ21" s="225"/>
      <c r="AK21" s="225"/>
      <c r="AL21" s="225"/>
    </row>
    <row r="22" spans="1:38" s="102" customFormat="1" ht="15" customHeight="1" x14ac:dyDescent="0.3">
      <c r="A22" s="260"/>
      <c r="B22" s="569" t="s">
        <v>169</v>
      </c>
      <c r="C22" s="569"/>
      <c r="D22" s="569"/>
      <c r="E22" s="569"/>
      <c r="F22" s="569"/>
      <c r="G22" s="569"/>
      <c r="H22" s="569"/>
      <c r="I22" s="569"/>
      <c r="J22" s="569"/>
      <c r="K22" s="569"/>
      <c r="L22" s="569"/>
      <c r="M22" s="569"/>
      <c r="N22" s="569"/>
      <c r="O22" s="569"/>
      <c r="P22" s="569"/>
      <c r="Q22" s="569"/>
      <c r="R22" s="569"/>
      <c r="S22" s="218"/>
      <c r="AK22" s="228"/>
      <c r="AL22" s="225"/>
    </row>
    <row r="23" spans="1:38" s="102" customFormat="1" ht="15" customHeight="1" x14ac:dyDescent="0.3">
      <c r="A23" s="260"/>
      <c r="B23" s="569"/>
      <c r="C23" s="569"/>
      <c r="D23" s="569"/>
      <c r="E23" s="569"/>
      <c r="F23" s="569"/>
      <c r="G23" s="569"/>
      <c r="H23" s="569"/>
      <c r="I23" s="569"/>
      <c r="J23" s="569"/>
      <c r="K23" s="569"/>
      <c r="L23" s="569"/>
      <c r="M23" s="569"/>
      <c r="N23" s="569"/>
      <c r="O23" s="569"/>
      <c r="P23" s="569"/>
      <c r="Q23" s="569"/>
      <c r="R23" s="569"/>
      <c r="S23" s="218"/>
      <c r="AK23" s="228"/>
      <c r="AL23" s="225"/>
    </row>
    <row r="24" spans="1:38" s="102" customFormat="1" ht="15" customHeight="1" x14ac:dyDescent="0.3">
      <c r="A24" s="260"/>
      <c r="B24" s="569"/>
      <c r="C24" s="569"/>
      <c r="D24" s="569"/>
      <c r="E24" s="569"/>
      <c r="F24" s="569"/>
      <c r="G24" s="569"/>
      <c r="H24" s="569"/>
      <c r="I24" s="569"/>
      <c r="J24" s="569"/>
      <c r="K24" s="569"/>
      <c r="L24" s="569"/>
      <c r="M24" s="569"/>
      <c r="N24" s="569"/>
      <c r="O24" s="569"/>
      <c r="P24" s="569"/>
      <c r="Q24" s="569"/>
      <c r="R24" s="569"/>
      <c r="S24" s="218"/>
      <c r="AK24" s="225"/>
      <c r="AL24" s="225"/>
    </row>
    <row r="25" spans="1:38" s="102" customFormat="1" ht="15" customHeight="1" x14ac:dyDescent="0.3">
      <c r="A25" s="260"/>
      <c r="B25" s="569"/>
      <c r="C25" s="569"/>
      <c r="D25" s="569"/>
      <c r="E25" s="569"/>
      <c r="F25" s="569"/>
      <c r="G25" s="569"/>
      <c r="H25" s="569"/>
      <c r="I25" s="569"/>
      <c r="J25" s="569"/>
      <c r="K25" s="569"/>
      <c r="L25" s="569"/>
      <c r="M25" s="569"/>
      <c r="N25" s="569"/>
      <c r="O25" s="569"/>
      <c r="P25" s="569"/>
      <c r="Q25" s="569"/>
      <c r="R25" s="569"/>
      <c r="S25" s="218"/>
      <c r="AK25" s="225"/>
      <c r="AL25" s="225"/>
    </row>
    <row r="26" spans="1:38" ht="15" customHeight="1" x14ac:dyDescent="0.3">
      <c r="A26" s="260"/>
      <c r="B26" s="569"/>
      <c r="C26" s="569"/>
      <c r="D26" s="569"/>
      <c r="E26" s="569"/>
      <c r="F26" s="569"/>
      <c r="G26" s="569"/>
      <c r="H26" s="569"/>
      <c r="I26" s="569"/>
      <c r="J26" s="569"/>
      <c r="K26" s="569"/>
      <c r="L26" s="569"/>
      <c r="M26" s="569"/>
      <c r="N26" s="569"/>
      <c r="O26" s="569"/>
      <c r="P26" s="569"/>
      <c r="Q26" s="569"/>
      <c r="R26" s="569"/>
      <c r="AK26" s="225"/>
      <c r="AL26" s="151"/>
    </row>
    <row r="27" spans="1:38" ht="15" customHeight="1" x14ac:dyDescent="0.3">
      <c r="A27" s="260"/>
      <c r="B27" s="569"/>
      <c r="C27" s="569"/>
      <c r="D27" s="569"/>
      <c r="E27" s="569"/>
      <c r="F27" s="569"/>
      <c r="G27" s="569"/>
      <c r="H27" s="569"/>
      <c r="I27" s="569"/>
      <c r="J27" s="569"/>
      <c r="K27" s="569"/>
      <c r="L27" s="569"/>
      <c r="M27" s="569"/>
      <c r="N27" s="569"/>
      <c r="O27" s="569"/>
      <c r="P27" s="569"/>
      <c r="Q27" s="569"/>
      <c r="R27" s="569"/>
      <c r="S27" s="232"/>
      <c r="AK27" s="233"/>
      <c r="AL27" s="151"/>
    </row>
    <row r="28" spans="1:38" ht="15" customHeight="1" x14ac:dyDescent="0.3">
      <c r="A28" s="260"/>
      <c r="B28" s="569"/>
      <c r="C28" s="569"/>
      <c r="D28" s="569"/>
      <c r="E28" s="569"/>
      <c r="F28" s="569"/>
      <c r="G28" s="569"/>
      <c r="H28" s="569"/>
      <c r="I28" s="569"/>
      <c r="J28" s="569"/>
      <c r="K28" s="569"/>
      <c r="L28" s="569"/>
      <c r="M28" s="569"/>
      <c r="N28" s="569"/>
      <c r="O28" s="569"/>
      <c r="P28" s="569"/>
      <c r="Q28" s="569"/>
      <c r="R28" s="569"/>
      <c r="S28" s="232"/>
      <c r="AK28" s="233"/>
      <c r="AL28" s="151"/>
    </row>
    <row r="29" spans="1:38" ht="15" customHeight="1" x14ac:dyDescent="0.3">
      <c r="A29" s="260"/>
      <c r="B29" s="569"/>
      <c r="C29" s="569"/>
      <c r="D29" s="569"/>
      <c r="E29" s="569"/>
      <c r="F29" s="569"/>
      <c r="G29" s="569"/>
      <c r="H29" s="569"/>
      <c r="I29" s="569"/>
      <c r="J29" s="569"/>
      <c r="K29" s="569"/>
      <c r="L29" s="569"/>
      <c r="M29" s="569"/>
      <c r="N29" s="569"/>
      <c r="O29" s="569"/>
      <c r="P29" s="569"/>
      <c r="Q29" s="569"/>
      <c r="R29" s="569"/>
      <c r="S29" s="232"/>
      <c r="AK29" s="233"/>
    </row>
    <row r="30" spans="1:38" ht="15" customHeight="1" x14ac:dyDescent="0.3">
      <c r="A30" s="260"/>
      <c r="B30" s="569"/>
      <c r="C30" s="569"/>
      <c r="D30" s="569"/>
      <c r="E30" s="569"/>
      <c r="F30" s="569"/>
      <c r="G30" s="569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569"/>
      <c r="S30" s="232"/>
      <c r="AK30" s="233"/>
    </row>
    <row r="31" spans="1:38" ht="15" customHeight="1" x14ac:dyDescent="0.3">
      <c r="A31" s="260"/>
      <c r="B31" s="569"/>
      <c r="C31" s="569"/>
      <c r="D31" s="569"/>
      <c r="E31" s="569"/>
      <c r="F31" s="569"/>
      <c r="G31" s="569"/>
      <c r="H31" s="569"/>
      <c r="I31" s="569"/>
      <c r="J31" s="569"/>
      <c r="K31" s="569"/>
      <c r="L31" s="569"/>
      <c r="M31" s="569"/>
      <c r="N31" s="569"/>
      <c r="O31" s="569"/>
      <c r="P31" s="569"/>
      <c r="Q31" s="569"/>
      <c r="R31" s="569"/>
      <c r="S31" s="232"/>
      <c r="AK31" s="233"/>
      <c r="AL31" s="234"/>
    </row>
    <row r="32" spans="1:38" ht="15" customHeight="1" x14ac:dyDescent="0.3">
      <c r="A32" s="260"/>
      <c r="B32" s="569"/>
      <c r="C32" s="569"/>
      <c r="D32" s="569"/>
      <c r="E32" s="569"/>
      <c r="F32" s="569"/>
      <c r="G32" s="569"/>
      <c r="H32" s="569"/>
      <c r="I32" s="569"/>
      <c r="J32" s="569"/>
      <c r="K32" s="569"/>
      <c r="L32" s="569"/>
      <c r="M32" s="569"/>
      <c r="N32" s="569"/>
      <c r="O32" s="569"/>
      <c r="P32" s="569"/>
      <c r="Q32" s="569"/>
      <c r="R32" s="569"/>
      <c r="S32" s="232"/>
      <c r="AK32" s="233"/>
      <c r="AL32" s="151"/>
    </row>
    <row r="33" spans="1:38" ht="15" customHeight="1" x14ac:dyDescent="0.3">
      <c r="A33" s="260"/>
      <c r="B33" s="235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76"/>
      <c r="P33" s="236"/>
      <c r="Q33" s="236"/>
      <c r="R33" s="236">
        <v>47</v>
      </c>
      <c r="AB33" s="237"/>
      <c r="AC33" s="237"/>
      <c r="AE33" s="237"/>
      <c r="AH33" s="233"/>
      <c r="AI33" s="237"/>
      <c r="AJ33" s="233"/>
      <c r="AK33" s="233"/>
      <c r="AL33" s="151"/>
    </row>
    <row r="34" spans="1:38" ht="15" customHeight="1" x14ac:dyDescent="0.3">
      <c r="A34" s="260"/>
      <c r="B34" s="255"/>
      <c r="C34" s="146"/>
      <c r="D34" s="146"/>
      <c r="E34" s="146"/>
      <c r="F34" s="146"/>
      <c r="G34" s="146"/>
      <c r="H34" s="146"/>
      <c r="I34" s="146"/>
      <c r="J34" s="252"/>
      <c r="K34" s="76"/>
      <c r="L34" s="249"/>
      <c r="M34" s="249"/>
      <c r="N34" s="249"/>
      <c r="O34" s="249"/>
      <c r="P34" s="251"/>
      <c r="Q34" s="251"/>
      <c r="R34" s="251"/>
      <c r="AB34" s="237"/>
      <c r="AC34" s="237"/>
      <c r="AE34" s="237"/>
      <c r="AH34" s="233"/>
      <c r="AI34" s="237"/>
      <c r="AJ34" s="233"/>
      <c r="AK34" s="233"/>
      <c r="AL34" s="151"/>
    </row>
    <row r="35" spans="1:38" ht="15" customHeight="1" x14ac:dyDescent="0.3">
      <c r="A35" s="260"/>
      <c r="B35" s="238"/>
      <c r="C35" s="239"/>
      <c r="D35" s="253"/>
      <c r="E35" s="239"/>
      <c r="F35" s="253"/>
      <c r="G35" s="239"/>
      <c r="H35" s="239"/>
      <c r="I35" s="239"/>
      <c r="J35" s="239"/>
      <c r="K35" s="239"/>
      <c r="L35" s="250"/>
      <c r="M35" s="250"/>
      <c r="N35" s="250"/>
      <c r="O35" s="250"/>
      <c r="P35" s="251"/>
      <c r="Q35" s="251"/>
      <c r="R35" s="251"/>
      <c r="AB35" s="237"/>
      <c r="AC35" s="237"/>
      <c r="AE35" s="237"/>
      <c r="AH35" s="233"/>
      <c r="AI35" s="237"/>
      <c r="AJ35" s="233"/>
      <c r="AK35" s="233"/>
      <c r="AL35" s="151"/>
    </row>
    <row r="36" spans="1:38" ht="15" customHeight="1" x14ac:dyDescent="0.3">
      <c r="A36" s="260"/>
      <c r="B36" s="241">
        <v>3</v>
      </c>
      <c r="C36" s="240"/>
      <c r="D36" s="240"/>
      <c r="E36" s="240"/>
      <c r="F36" s="240"/>
      <c r="G36" s="240"/>
      <c r="H36" s="240"/>
      <c r="I36" s="253"/>
      <c r="J36" s="239"/>
      <c r="K36" s="239"/>
      <c r="L36" s="250"/>
      <c r="M36" s="250"/>
      <c r="N36" s="250"/>
      <c r="O36" s="250"/>
      <c r="P36" s="251"/>
      <c r="Q36" s="251"/>
      <c r="R36" s="251"/>
      <c r="AB36" s="237"/>
      <c r="AC36" s="237"/>
      <c r="AE36" s="237"/>
      <c r="AH36" s="233"/>
      <c r="AI36" s="237"/>
      <c r="AJ36" s="233"/>
      <c r="AK36" s="233"/>
      <c r="AL36" s="151"/>
    </row>
    <row r="37" spans="1:38" ht="15" customHeight="1" x14ac:dyDescent="0.3">
      <c r="A37" s="260"/>
      <c r="B37" s="241">
        <v>1</v>
      </c>
      <c r="C37" s="241">
        <v>1</v>
      </c>
      <c r="D37" s="239"/>
      <c r="E37" s="239"/>
      <c r="F37" s="239"/>
      <c r="G37" s="239"/>
      <c r="H37" s="239"/>
      <c r="I37" s="239"/>
      <c r="J37" s="239"/>
      <c r="K37" s="239"/>
      <c r="L37" s="250"/>
      <c r="M37" s="250"/>
      <c r="N37" s="250"/>
      <c r="O37" s="250"/>
      <c r="P37" s="251"/>
      <c r="Q37" s="251"/>
      <c r="R37" s="251"/>
      <c r="AB37" s="237"/>
      <c r="AC37" s="237"/>
      <c r="AE37" s="237"/>
      <c r="AH37" s="233"/>
      <c r="AI37" s="237"/>
      <c r="AJ37" s="233"/>
      <c r="AK37" s="233"/>
      <c r="AL37" s="151"/>
    </row>
    <row r="38" spans="1:38" ht="15" customHeight="1" x14ac:dyDescent="0.3">
      <c r="A38" s="260"/>
      <c r="B38" s="241">
        <v>2</v>
      </c>
      <c r="C38" s="241">
        <v>3</v>
      </c>
      <c r="D38" s="241">
        <v>1</v>
      </c>
      <c r="E38" s="239"/>
      <c r="F38" s="239"/>
      <c r="G38" s="253"/>
      <c r="H38" s="239"/>
      <c r="I38" s="239"/>
      <c r="J38" s="239"/>
      <c r="K38" s="239"/>
      <c r="L38" s="250"/>
      <c r="M38" s="250"/>
      <c r="N38" s="250"/>
      <c r="O38" s="250"/>
      <c r="P38" s="251"/>
      <c r="Q38" s="251"/>
      <c r="R38" s="251"/>
      <c r="AB38" s="237"/>
      <c r="AC38" s="237"/>
      <c r="AE38" s="237"/>
      <c r="AH38" s="233"/>
      <c r="AI38" s="237"/>
      <c r="AJ38" s="233"/>
      <c r="AK38" s="233"/>
      <c r="AL38" s="151"/>
    </row>
    <row r="39" spans="1:38" ht="15" customHeight="1" x14ac:dyDescent="0.3">
      <c r="A39" s="260"/>
      <c r="B39" s="241">
        <v>1</v>
      </c>
      <c r="C39" s="241">
        <v>1</v>
      </c>
      <c r="D39" s="241">
        <v>4</v>
      </c>
      <c r="E39" s="241">
        <v>5</v>
      </c>
      <c r="F39" s="239"/>
      <c r="G39" s="239"/>
      <c r="H39" s="239"/>
      <c r="I39" s="239"/>
      <c r="J39" s="239"/>
      <c r="K39" s="253"/>
      <c r="L39" s="250"/>
      <c r="M39" s="250"/>
      <c r="N39" s="250"/>
      <c r="O39" s="250"/>
      <c r="P39" s="251"/>
      <c r="Q39" s="251"/>
      <c r="R39" s="251"/>
      <c r="AB39" s="237"/>
      <c r="AC39" s="237"/>
      <c r="AE39" s="237"/>
      <c r="AH39" s="233"/>
      <c r="AI39" s="237"/>
      <c r="AJ39" s="233"/>
      <c r="AK39" s="233"/>
      <c r="AL39" s="151"/>
    </row>
    <row r="40" spans="1:38" ht="15" customHeight="1" x14ac:dyDescent="0.3">
      <c r="A40" s="260"/>
      <c r="B40" s="241">
        <v>2</v>
      </c>
      <c r="C40" s="241">
        <v>2</v>
      </c>
      <c r="D40" s="241">
        <v>5</v>
      </c>
      <c r="E40" s="241">
        <v>1</v>
      </c>
      <c r="F40" s="241">
        <v>2</v>
      </c>
      <c r="G40" s="239"/>
      <c r="H40" s="239"/>
      <c r="I40" s="253"/>
      <c r="J40" s="239"/>
      <c r="K40" s="239"/>
      <c r="L40" s="250"/>
      <c r="M40" s="250"/>
      <c r="N40" s="250"/>
      <c r="O40" s="250"/>
      <c r="P40" s="251"/>
      <c r="Q40" s="251"/>
      <c r="R40" s="251"/>
      <c r="AB40" s="237"/>
      <c r="AC40" s="237"/>
      <c r="AE40" s="237"/>
      <c r="AH40" s="233"/>
      <c r="AI40" s="237"/>
      <c r="AJ40" s="233"/>
      <c r="AK40" s="233"/>
      <c r="AL40" s="151"/>
    </row>
    <row r="41" spans="1:38" ht="15" customHeight="1" x14ac:dyDescent="0.3">
      <c r="A41" s="260"/>
      <c r="B41" s="241">
        <v>5</v>
      </c>
      <c r="C41" s="241">
        <v>1</v>
      </c>
      <c r="D41" s="241">
        <v>4</v>
      </c>
      <c r="E41" s="241">
        <v>1</v>
      </c>
      <c r="F41" s="241">
        <v>1</v>
      </c>
      <c r="G41" s="241">
        <v>2</v>
      </c>
      <c r="H41" s="239"/>
      <c r="I41" s="239"/>
      <c r="J41" s="239"/>
      <c r="K41" s="239"/>
      <c r="L41" s="250"/>
      <c r="M41" s="250"/>
      <c r="N41" s="250"/>
      <c r="O41" s="250"/>
      <c r="P41" s="251"/>
      <c r="Q41" s="251"/>
      <c r="R41" s="251"/>
      <c r="AB41" s="237"/>
      <c r="AC41" s="237"/>
      <c r="AE41" s="237"/>
      <c r="AH41" s="233"/>
      <c r="AI41" s="237"/>
      <c r="AJ41" s="233"/>
      <c r="AK41" s="233"/>
      <c r="AL41" s="151"/>
    </row>
    <row r="42" spans="1:38" ht="15" customHeight="1" x14ac:dyDescent="0.3">
      <c r="A42" s="260"/>
      <c r="B42" s="241">
        <v>1</v>
      </c>
      <c r="C42" s="241">
        <v>5</v>
      </c>
      <c r="D42" s="241">
        <v>4</v>
      </c>
      <c r="E42" s="241">
        <v>3</v>
      </c>
      <c r="F42" s="241">
        <v>1</v>
      </c>
      <c r="G42" s="241">
        <v>4</v>
      </c>
      <c r="H42" s="241">
        <v>2</v>
      </c>
      <c r="I42" s="242"/>
      <c r="J42" s="243"/>
      <c r="K42" s="242"/>
      <c r="L42" s="259"/>
      <c r="M42" s="259"/>
      <c r="N42" s="259"/>
      <c r="O42" s="259"/>
      <c r="P42" s="259"/>
      <c r="Q42" s="259"/>
      <c r="R42" s="259"/>
      <c r="AB42" s="237"/>
      <c r="AC42" s="237"/>
      <c r="AE42" s="237"/>
      <c r="AH42" s="233"/>
      <c r="AI42" s="237"/>
      <c r="AJ42" s="233"/>
      <c r="AK42" s="233"/>
      <c r="AL42" s="151"/>
    </row>
    <row r="43" spans="1:38" ht="15" customHeight="1" x14ac:dyDescent="0.3">
      <c r="A43" s="260"/>
      <c r="B43" s="241">
        <v>1</v>
      </c>
      <c r="C43" s="241">
        <v>3</v>
      </c>
      <c r="D43" s="241">
        <v>1</v>
      </c>
      <c r="E43" s="241">
        <v>1</v>
      </c>
      <c r="F43" s="241">
        <v>1</v>
      </c>
      <c r="G43" s="241">
        <v>4</v>
      </c>
      <c r="H43" s="241">
        <v>2</v>
      </c>
      <c r="I43" s="241">
        <v>3</v>
      </c>
      <c r="J43" s="239"/>
      <c r="K43" s="239"/>
      <c r="L43" s="250"/>
      <c r="M43" s="250"/>
      <c r="N43" s="250"/>
      <c r="O43" s="250"/>
      <c r="P43" s="251"/>
      <c r="Q43" s="251"/>
      <c r="R43" s="251"/>
      <c r="AB43" s="237"/>
      <c r="AC43" s="237"/>
      <c r="AE43" s="237"/>
      <c r="AH43" s="233"/>
      <c r="AI43" s="237"/>
      <c r="AJ43" s="233"/>
      <c r="AK43" s="233"/>
      <c r="AL43" s="151"/>
    </row>
    <row r="44" spans="1:38" ht="15" customHeight="1" x14ac:dyDescent="0.3">
      <c r="A44" s="260"/>
      <c r="B44" s="241">
        <v>2</v>
      </c>
      <c r="C44" s="241">
        <v>2</v>
      </c>
      <c r="D44" s="241">
        <v>1</v>
      </c>
      <c r="E44" s="241">
        <v>5</v>
      </c>
      <c r="F44" s="241">
        <v>3</v>
      </c>
      <c r="G44" s="241">
        <v>2</v>
      </c>
      <c r="H44" s="241">
        <v>1</v>
      </c>
      <c r="I44" s="241">
        <v>5</v>
      </c>
      <c r="J44" s="241">
        <v>1</v>
      </c>
      <c r="K44" s="239"/>
      <c r="L44" s="250"/>
      <c r="M44" s="250"/>
      <c r="N44" s="250"/>
      <c r="O44" s="250"/>
      <c r="P44" s="251"/>
      <c r="Q44" s="251"/>
      <c r="R44" s="251"/>
      <c r="AB44" s="237"/>
      <c r="AC44" s="237"/>
      <c r="AE44" s="237"/>
      <c r="AH44" s="233"/>
      <c r="AI44" s="237"/>
      <c r="AJ44" s="233"/>
      <c r="AK44" s="233"/>
      <c r="AL44" s="151"/>
    </row>
    <row r="45" spans="1:38" ht="15" customHeight="1" x14ac:dyDescent="0.3">
      <c r="A45" s="260"/>
      <c r="B45" s="241">
        <v>1</v>
      </c>
      <c r="C45" s="241">
        <v>5</v>
      </c>
      <c r="D45" s="241">
        <v>4</v>
      </c>
      <c r="E45" s="241">
        <v>1</v>
      </c>
      <c r="F45" s="241">
        <v>1</v>
      </c>
      <c r="G45" s="241">
        <v>1</v>
      </c>
      <c r="H45" s="241">
        <v>2</v>
      </c>
      <c r="I45" s="241">
        <v>5</v>
      </c>
      <c r="J45" s="241">
        <v>2</v>
      </c>
      <c r="K45" s="239"/>
      <c r="L45" s="250"/>
      <c r="M45" s="250"/>
      <c r="N45" s="250"/>
      <c r="O45" s="250"/>
      <c r="P45" s="251"/>
      <c r="Q45" s="251"/>
      <c r="R45" s="251"/>
      <c r="AB45" s="237"/>
      <c r="AC45" s="237"/>
      <c r="AE45" s="237"/>
      <c r="AH45" s="233"/>
      <c r="AI45" s="237"/>
      <c r="AJ45" s="233"/>
      <c r="AK45" s="233"/>
      <c r="AL45" s="151"/>
    </row>
    <row r="46" spans="1:38" ht="15" customHeight="1" x14ac:dyDescent="0.3">
      <c r="A46" s="260"/>
      <c r="B46" s="241">
        <v>5</v>
      </c>
      <c r="C46" s="241">
        <v>2</v>
      </c>
      <c r="D46" s="241">
        <v>5</v>
      </c>
      <c r="E46" s="241">
        <v>1</v>
      </c>
      <c r="F46" s="241">
        <v>5</v>
      </c>
      <c r="G46" s="241">
        <v>1</v>
      </c>
      <c r="H46" s="241">
        <v>1</v>
      </c>
      <c r="I46" s="241">
        <v>1</v>
      </c>
      <c r="J46" s="241">
        <v>1</v>
      </c>
      <c r="K46" s="239"/>
      <c r="L46" s="250"/>
      <c r="M46" s="250"/>
      <c r="N46" s="250"/>
      <c r="O46" s="250"/>
      <c r="P46" s="251"/>
      <c r="Q46" s="251"/>
      <c r="R46" s="251"/>
      <c r="AB46" s="237"/>
      <c r="AC46" s="237"/>
      <c r="AE46" s="237"/>
      <c r="AH46" s="233"/>
      <c r="AI46" s="237"/>
      <c r="AJ46" s="233"/>
      <c r="AK46" s="233"/>
      <c r="AL46" s="151"/>
    </row>
    <row r="47" spans="1:38" ht="15" customHeight="1" x14ac:dyDescent="0.3">
      <c r="A47" s="260"/>
      <c r="B47" s="241">
        <v>3</v>
      </c>
      <c r="C47" s="241">
        <v>1</v>
      </c>
      <c r="D47" s="241">
        <v>1</v>
      </c>
      <c r="E47" s="241">
        <v>4</v>
      </c>
      <c r="F47" s="241">
        <v>1</v>
      </c>
      <c r="G47" s="241">
        <v>5</v>
      </c>
      <c r="H47" s="241">
        <v>1</v>
      </c>
      <c r="I47" s="241">
        <v>5</v>
      </c>
      <c r="J47" s="241">
        <v>1</v>
      </c>
      <c r="K47" s="239"/>
      <c r="L47" s="250"/>
      <c r="M47" s="250"/>
      <c r="N47" s="250"/>
      <c r="O47" s="250"/>
      <c r="P47" s="251"/>
      <c r="Q47" s="251"/>
      <c r="R47" s="251"/>
      <c r="AB47" s="237"/>
      <c r="AC47" s="237"/>
      <c r="AE47" s="237"/>
      <c r="AH47" s="233"/>
      <c r="AI47" s="237"/>
      <c r="AJ47" s="233"/>
      <c r="AK47" s="233"/>
      <c r="AL47" s="151"/>
    </row>
    <row r="48" spans="1:38" ht="15" customHeight="1" x14ac:dyDescent="0.3">
      <c r="A48" s="260"/>
      <c r="B48" s="241">
        <v>1</v>
      </c>
      <c r="C48" s="241">
        <v>1</v>
      </c>
      <c r="D48" s="241">
        <v>2</v>
      </c>
      <c r="E48" s="241">
        <v>3</v>
      </c>
      <c r="F48" s="241">
        <v>3</v>
      </c>
      <c r="G48" s="241">
        <v>1</v>
      </c>
      <c r="H48" s="241">
        <v>3</v>
      </c>
      <c r="I48" s="241">
        <v>1</v>
      </c>
      <c r="J48" s="241">
        <v>3</v>
      </c>
      <c r="K48" s="239"/>
      <c r="L48" s="250"/>
      <c r="M48" s="250"/>
      <c r="N48" s="250"/>
      <c r="O48" s="250"/>
      <c r="P48" s="251"/>
      <c r="Q48" s="251"/>
      <c r="R48" s="251"/>
      <c r="AB48" s="237"/>
      <c r="AC48" s="237"/>
      <c r="AE48" s="237"/>
      <c r="AH48" s="233"/>
      <c r="AI48" s="237"/>
      <c r="AJ48" s="233"/>
      <c r="AK48" s="233"/>
    </row>
    <row r="49" spans="1:43" ht="15" customHeight="1" x14ac:dyDescent="0.3">
      <c r="A49" s="260"/>
      <c r="B49" s="241">
        <v>5</v>
      </c>
      <c r="C49" s="241">
        <v>5</v>
      </c>
      <c r="D49" s="241">
        <v>1</v>
      </c>
      <c r="E49" s="241">
        <v>1</v>
      </c>
      <c r="F49" s="241">
        <v>2</v>
      </c>
      <c r="G49" s="241">
        <v>1</v>
      </c>
      <c r="H49" s="241">
        <v>1</v>
      </c>
      <c r="I49" s="241">
        <v>2</v>
      </c>
      <c r="J49" s="241">
        <v>1</v>
      </c>
      <c r="K49" s="239"/>
      <c r="L49" s="250"/>
      <c r="M49" s="250"/>
      <c r="N49" s="250"/>
      <c r="O49" s="250"/>
      <c r="P49" s="251"/>
      <c r="Q49" s="251"/>
      <c r="R49" s="251"/>
      <c r="AB49" s="237"/>
      <c r="AC49" s="237"/>
      <c r="AE49" s="237"/>
      <c r="AH49" s="233"/>
      <c r="AI49" s="237"/>
      <c r="AJ49" s="233"/>
      <c r="AK49" s="233"/>
    </row>
    <row r="50" spans="1:43" ht="15" customHeight="1" x14ac:dyDescent="0.3">
      <c r="A50" s="260"/>
      <c r="B50" s="241">
        <v>3</v>
      </c>
      <c r="C50" s="241">
        <v>1</v>
      </c>
      <c r="D50" s="241">
        <v>5</v>
      </c>
      <c r="E50" s="241">
        <v>3</v>
      </c>
      <c r="F50" s="241">
        <v>5</v>
      </c>
      <c r="G50" s="241">
        <v>4</v>
      </c>
      <c r="H50" s="241">
        <v>5</v>
      </c>
      <c r="I50" s="241">
        <v>1</v>
      </c>
      <c r="J50" s="241">
        <v>2</v>
      </c>
      <c r="K50" s="239"/>
      <c r="L50" s="250"/>
      <c r="M50" s="250"/>
      <c r="N50" s="250"/>
      <c r="O50" s="250"/>
      <c r="P50" s="251"/>
      <c r="Q50" s="251"/>
      <c r="R50" s="251"/>
      <c r="AB50" s="237"/>
      <c r="AC50" s="237"/>
      <c r="AE50" s="237"/>
      <c r="AH50" s="233"/>
      <c r="AI50" s="237"/>
      <c r="AJ50" s="233"/>
      <c r="AK50" s="233"/>
    </row>
    <row r="51" spans="1:43" ht="15" customHeight="1" x14ac:dyDescent="0.3">
      <c r="A51" s="260"/>
      <c r="B51" s="241">
        <v>5</v>
      </c>
      <c r="C51" s="241">
        <v>2</v>
      </c>
      <c r="D51" s="241">
        <v>1</v>
      </c>
      <c r="E51" s="241">
        <v>2</v>
      </c>
      <c r="F51" s="241">
        <v>1</v>
      </c>
      <c r="G51" s="241">
        <v>3</v>
      </c>
      <c r="H51" s="241">
        <v>1</v>
      </c>
      <c r="I51" s="241">
        <v>5</v>
      </c>
      <c r="J51" s="241">
        <v>4</v>
      </c>
      <c r="K51" s="239"/>
      <c r="L51" s="250"/>
      <c r="M51" s="250"/>
      <c r="N51" s="250"/>
      <c r="O51" s="250"/>
      <c r="P51" s="251"/>
      <c r="Q51" s="251"/>
      <c r="R51" s="251"/>
      <c r="AB51" s="237"/>
      <c r="AC51" s="237"/>
      <c r="AE51" s="237"/>
      <c r="AH51" s="233"/>
      <c r="AI51" s="237"/>
      <c r="AJ51" s="233"/>
      <c r="AK51" s="233"/>
    </row>
    <row r="52" spans="1:43" ht="15" customHeight="1" x14ac:dyDescent="0.3">
      <c r="A52" s="260"/>
      <c r="B52" s="241">
        <v>5</v>
      </c>
      <c r="C52" s="241">
        <v>1</v>
      </c>
      <c r="D52" s="241">
        <v>3</v>
      </c>
      <c r="E52" s="241">
        <v>1</v>
      </c>
      <c r="F52" s="241">
        <v>5</v>
      </c>
      <c r="G52" s="241">
        <v>1</v>
      </c>
      <c r="H52" s="241">
        <v>1</v>
      </c>
      <c r="I52" s="241">
        <v>1</v>
      </c>
      <c r="J52" s="241">
        <v>1</v>
      </c>
      <c r="K52" s="239"/>
      <c r="L52" s="250"/>
      <c r="M52" s="250"/>
      <c r="N52" s="250"/>
      <c r="O52" s="250"/>
      <c r="P52" s="251"/>
      <c r="Q52" s="251"/>
      <c r="R52" s="251"/>
      <c r="AB52" s="237"/>
      <c r="AC52" s="237"/>
      <c r="AE52" s="237"/>
      <c r="AH52" s="233"/>
      <c r="AI52" s="237"/>
      <c r="AJ52" s="233"/>
      <c r="AK52" s="233"/>
    </row>
    <row r="53" spans="1:43" ht="15" customHeight="1" x14ac:dyDescent="0.3">
      <c r="A53" s="260"/>
      <c r="B53" s="241">
        <v>1</v>
      </c>
      <c r="C53" s="241">
        <v>2</v>
      </c>
      <c r="D53" s="241">
        <v>1</v>
      </c>
      <c r="E53" s="241">
        <v>1</v>
      </c>
      <c r="F53" s="241">
        <v>1</v>
      </c>
      <c r="G53" s="241">
        <v>5</v>
      </c>
      <c r="H53" s="241">
        <v>3</v>
      </c>
      <c r="I53" s="241">
        <v>5</v>
      </c>
      <c r="J53" s="241">
        <v>3</v>
      </c>
      <c r="K53" s="239"/>
      <c r="L53" s="250"/>
      <c r="M53" s="250"/>
      <c r="N53" s="250"/>
      <c r="O53" s="250"/>
      <c r="P53" s="251"/>
      <c r="Q53" s="251"/>
      <c r="R53" s="251"/>
      <c r="AB53" s="237"/>
      <c r="AC53" s="237"/>
      <c r="AE53" s="237"/>
      <c r="AH53" s="233"/>
      <c r="AI53" s="237"/>
      <c r="AJ53" s="233"/>
      <c r="AK53" s="233"/>
    </row>
    <row r="54" spans="1:43" ht="15" customHeight="1" x14ac:dyDescent="0.3">
      <c r="A54" s="260"/>
      <c r="B54" s="241">
        <v>5</v>
      </c>
      <c r="C54" s="241">
        <v>1</v>
      </c>
      <c r="D54" s="241">
        <v>4</v>
      </c>
      <c r="E54" s="241">
        <v>2</v>
      </c>
      <c r="F54" s="241">
        <v>1</v>
      </c>
      <c r="G54" s="241">
        <v>4</v>
      </c>
      <c r="H54" s="241">
        <v>1</v>
      </c>
      <c r="I54" s="241">
        <v>5</v>
      </c>
      <c r="J54" s="241">
        <v>1</v>
      </c>
      <c r="K54" s="239"/>
      <c r="L54" s="250"/>
      <c r="M54" s="250"/>
      <c r="N54" s="250"/>
      <c r="O54" s="250"/>
      <c r="P54" s="251"/>
      <c r="Q54" s="251"/>
      <c r="R54" s="251"/>
      <c r="AA54" s="244"/>
      <c r="AB54" s="237"/>
      <c r="AC54" s="237"/>
      <c r="AE54" s="237"/>
      <c r="AH54" s="233"/>
      <c r="AI54" s="237"/>
      <c r="AJ54" s="233"/>
      <c r="AK54" s="233"/>
    </row>
    <row r="55" spans="1:43" ht="15" customHeight="1" x14ac:dyDescent="0.3">
      <c r="A55" s="260"/>
      <c r="B55" s="241">
        <v>5</v>
      </c>
      <c r="C55" s="241">
        <v>5</v>
      </c>
      <c r="D55" s="241">
        <v>3</v>
      </c>
      <c r="E55" s="241">
        <v>1</v>
      </c>
      <c r="F55" s="241">
        <v>3</v>
      </c>
      <c r="G55" s="241">
        <v>5</v>
      </c>
      <c r="H55" s="241">
        <v>1</v>
      </c>
      <c r="I55" s="241">
        <v>2</v>
      </c>
      <c r="J55" s="239"/>
      <c r="K55" s="239"/>
      <c r="L55" s="250"/>
      <c r="M55" s="250"/>
      <c r="N55" s="250"/>
      <c r="O55" s="250"/>
      <c r="P55" s="251"/>
      <c r="Q55" s="251"/>
      <c r="R55" s="251"/>
      <c r="AB55" s="237"/>
      <c r="AC55" s="237"/>
      <c r="AE55" s="237"/>
      <c r="AH55" s="233"/>
      <c r="AI55" s="237"/>
      <c r="AJ55" s="233"/>
      <c r="AK55" s="233"/>
    </row>
    <row r="56" spans="1:43" ht="15" customHeight="1" x14ac:dyDescent="0.3">
      <c r="A56" s="260"/>
      <c r="B56" s="241">
        <v>3</v>
      </c>
      <c r="C56" s="241">
        <v>5</v>
      </c>
      <c r="D56" s="241">
        <v>1</v>
      </c>
      <c r="E56" s="241">
        <v>4</v>
      </c>
      <c r="F56" s="241">
        <v>1</v>
      </c>
      <c r="G56" s="241">
        <v>1</v>
      </c>
      <c r="H56" s="241">
        <v>5</v>
      </c>
      <c r="I56" s="239"/>
      <c r="J56" s="239"/>
      <c r="K56" s="239"/>
      <c r="L56" s="250"/>
      <c r="M56" s="250"/>
      <c r="N56" s="250"/>
      <c r="O56" s="250"/>
      <c r="P56" s="251"/>
      <c r="Q56" s="251"/>
      <c r="R56" s="251"/>
      <c r="AB56" s="237"/>
      <c r="AC56" s="237"/>
      <c r="AE56" s="237"/>
      <c r="AH56" s="233"/>
      <c r="AI56" s="237"/>
      <c r="AJ56" s="233"/>
      <c r="AK56" s="233"/>
    </row>
    <row r="57" spans="1:43" ht="15" customHeight="1" x14ac:dyDescent="0.3">
      <c r="A57" s="260"/>
      <c r="B57" s="241">
        <v>1</v>
      </c>
      <c r="C57" s="241">
        <v>2</v>
      </c>
      <c r="D57" s="241">
        <v>4</v>
      </c>
      <c r="E57" s="241">
        <v>5</v>
      </c>
      <c r="F57" s="241">
        <v>2</v>
      </c>
      <c r="G57" s="241">
        <v>1</v>
      </c>
      <c r="H57" s="245"/>
      <c r="I57" s="239"/>
      <c r="J57" s="239"/>
      <c r="K57" s="239"/>
      <c r="L57" s="250"/>
      <c r="M57" s="250"/>
      <c r="N57" s="250"/>
      <c r="O57" s="250"/>
      <c r="P57" s="251"/>
      <c r="Q57" s="251"/>
      <c r="R57" s="251"/>
      <c r="AB57" s="237"/>
      <c r="AC57" s="237"/>
      <c r="AE57" s="237"/>
      <c r="AH57" s="233"/>
      <c r="AI57" s="237"/>
      <c r="AJ57" s="233"/>
      <c r="AK57" s="233"/>
    </row>
    <row r="58" spans="1:43" ht="15" customHeight="1" x14ac:dyDescent="0.3">
      <c r="A58" s="260"/>
      <c r="B58" s="241">
        <v>5</v>
      </c>
      <c r="C58" s="241">
        <v>1</v>
      </c>
      <c r="D58" s="241">
        <v>1</v>
      </c>
      <c r="E58" s="241">
        <v>1</v>
      </c>
      <c r="F58" s="241">
        <v>1</v>
      </c>
      <c r="G58" s="239"/>
      <c r="H58" s="239"/>
      <c r="I58" s="239"/>
      <c r="J58" s="239"/>
      <c r="K58" s="253"/>
      <c r="L58" s="250"/>
      <c r="M58" s="250"/>
      <c r="N58" s="250"/>
      <c r="O58" s="250"/>
      <c r="P58" s="251"/>
      <c r="Q58" s="251"/>
      <c r="R58" s="251"/>
      <c r="AB58" s="237"/>
      <c r="AC58" s="237"/>
      <c r="AE58" s="237"/>
      <c r="AH58" s="233"/>
      <c r="AI58" s="237"/>
      <c r="AJ58" s="233"/>
      <c r="AK58" s="233"/>
    </row>
    <row r="59" spans="1:43" ht="15" customHeight="1" x14ac:dyDescent="0.3">
      <c r="A59" s="260"/>
      <c r="B59" s="241">
        <v>1</v>
      </c>
      <c r="C59" s="241">
        <v>1</v>
      </c>
      <c r="D59" s="241">
        <v>2</v>
      </c>
      <c r="E59" s="241">
        <v>4</v>
      </c>
      <c r="F59" s="239"/>
      <c r="G59" s="239"/>
      <c r="H59" s="239"/>
      <c r="I59" s="239"/>
      <c r="J59" s="239"/>
      <c r="K59" s="239"/>
      <c r="L59" s="250"/>
      <c r="M59" s="250"/>
      <c r="N59" s="250"/>
      <c r="O59" s="250"/>
      <c r="P59" s="251"/>
      <c r="Q59" s="251"/>
      <c r="R59" s="251"/>
      <c r="AB59" s="237"/>
      <c r="AC59" s="237"/>
      <c r="AE59" s="237"/>
      <c r="AH59" s="233"/>
      <c r="AI59" s="237"/>
      <c r="AJ59" s="233"/>
      <c r="AK59" s="233"/>
    </row>
    <row r="60" spans="1:43" s="101" customFormat="1" ht="15" customHeight="1" x14ac:dyDescent="0.3">
      <c r="A60" s="260"/>
      <c r="B60" s="241">
        <v>3</v>
      </c>
      <c r="C60" s="241">
        <v>2</v>
      </c>
      <c r="D60" s="241">
        <v>1</v>
      </c>
      <c r="E60" s="239"/>
      <c r="F60" s="239"/>
      <c r="G60" s="239"/>
      <c r="H60" s="239"/>
      <c r="I60" s="253"/>
      <c r="J60" s="239"/>
      <c r="K60" s="239"/>
      <c r="L60" s="250"/>
      <c r="M60" s="250"/>
      <c r="N60" s="250"/>
      <c r="O60" s="250"/>
      <c r="P60" s="251"/>
      <c r="Q60" s="251"/>
      <c r="R60" s="251"/>
      <c r="S60" s="218"/>
      <c r="T60" s="218"/>
      <c r="U60" s="218"/>
      <c r="V60" s="218"/>
      <c r="W60" s="218"/>
      <c r="X60" s="218"/>
      <c r="Y60" s="219"/>
      <c r="Z60" s="219"/>
      <c r="AA60" s="102"/>
      <c r="AB60" s="237"/>
      <c r="AC60" s="237"/>
      <c r="AD60" s="1"/>
      <c r="AE60" s="237"/>
      <c r="AF60" s="1"/>
      <c r="AG60" s="1"/>
      <c r="AH60" s="233"/>
      <c r="AI60" s="237"/>
      <c r="AJ60" s="233"/>
      <c r="AK60" s="233"/>
      <c r="AL60" s="113"/>
      <c r="AM60" s="113"/>
      <c r="AN60" s="113"/>
      <c r="AO60" s="113"/>
      <c r="AP60" s="113"/>
      <c r="AQ60" s="113"/>
    </row>
    <row r="61" spans="1:43" ht="15" customHeight="1" x14ac:dyDescent="0.3">
      <c r="A61" s="260"/>
      <c r="B61" s="241">
        <v>2</v>
      </c>
      <c r="C61" s="241">
        <v>3</v>
      </c>
      <c r="D61" s="239"/>
      <c r="E61" s="239"/>
      <c r="F61" s="253"/>
      <c r="G61" s="239"/>
      <c r="H61" s="239"/>
      <c r="I61" s="239"/>
      <c r="J61" s="239"/>
      <c r="K61" s="239"/>
      <c r="L61" s="250"/>
      <c r="M61" s="250"/>
      <c r="N61" s="250"/>
      <c r="O61" s="250"/>
      <c r="P61" s="251"/>
      <c r="Q61" s="251"/>
      <c r="R61" s="251"/>
      <c r="AB61" s="237"/>
      <c r="AC61" s="237"/>
      <c r="AE61" s="237"/>
      <c r="AH61" s="233"/>
      <c r="AI61" s="237"/>
      <c r="AJ61" s="233"/>
      <c r="AK61" s="233"/>
    </row>
    <row r="62" spans="1:43" ht="15" customHeight="1" x14ac:dyDescent="0.3">
      <c r="A62" s="260"/>
      <c r="B62" s="241">
        <v>1</v>
      </c>
      <c r="C62" s="239"/>
      <c r="D62" s="239"/>
      <c r="E62" s="239"/>
      <c r="F62" s="239"/>
      <c r="G62" s="239"/>
      <c r="H62" s="239"/>
      <c r="I62" s="239"/>
      <c r="J62" s="239"/>
      <c r="K62" s="239"/>
      <c r="L62" s="250"/>
      <c r="M62" s="250"/>
      <c r="N62" s="250"/>
      <c r="O62" s="250"/>
      <c r="P62" s="251"/>
      <c r="Q62" s="251"/>
      <c r="R62" s="251"/>
      <c r="AB62" s="237"/>
      <c r="AC62" s="237"/>
      <c r="AE62" s="237"/>
      <c r="AH62" s="233"/>
      <c r="AI62" s="237"/>
      <c r="AJ62" s="233"/>
      <c r="AK62" s="233"/>
    </row>
    <row r="63" spans="1:43" ht="15" customHeight="1" x14ac:dyDescent="0.3">
      <c r="A63" s="260"/>
      <c r="B63" s="238"/>
      <c r="C63" s="239"/>
      <c r="D63" s="239"/>
      <c r="E63" s="239"/>
      <c r="F63" s="239"/>
      <c r="G63" s="239"/>
      <c r="H63" s="239"/>
      <c r="I63" s="239"/>
      <c r="J63" s="239"/>
      <c r="K63" s="239"/>
      <c r="L63" s="250"/>
      <c r="M63" s="250"/>
      <c r="N63" s="250"/>
      <c r="O63" s="250"/>
      <c r="P63" s="251"/>
      <c r="Q63" s="251"/>
      <c r="R63" s="251"/>
      <c r="AB63" s="237"/>
      <c r="AC63" s="237"/>
      <c r="AE63" s="237"/>
      <c r="AH63" s="233"/>
      <c r="AI63" s="237"/>
      <c r="AJ63" s="233"/>
      <c r="AK63" s="233"/>
      <c r="AN63" s="101"/>
      <c r="AO63" s="101"/>
      <c r="AP63" s="101"/>
      <c r="AQ63" s="101"/>
    </row>
    <row r="64" spans="1:43" ht="15" customHeight="1" x14ac:dyDescent="0.3">
      <c r="A64" s="260"/>
      <c r="B64" s="238"/>
      <c r="C64" s="253"/>
      <c r="D64" s="239"/>
      <c r="E64" s="253"/>
      <c r="F64" s="239"/>
      <c r="G64" s="239"/>
      <c r="H64" s="239"/>
      <c r="I64" s="239"/>
      <c r="J64" s="253"/>
      <c r="K64" s="239"/>
      <c r="L64" s="250"/>
      <c r="M64" s="250"/>
      <c r="N64" s="250"/>
      <c r="O64" s="250"/>
      <c r="P64" s="251"/>
      <c r="Q64" s="251"/>
      <c r="R64" s="251"/>
      <c r="AB64" s="237"/>
      <c r="AC64" s="237"/>
      <c r="AE64" s="237"/>
      <c r="AH64" s="233"/>
      <c r="AI64" s="237"/>
      <c r="AJ64" s="233"/>
      <c r="AK64" s="233"/>
    </row>
    <row r="65" spans="1:37" ht="15" customHeight="1" x14ac:dyDescent="0.3">
      <c r="A65" s="260"/>
      <c r="B65" s="256"/>
      <c r="C65" s="239"/>
      <c r="D65" s="239"/>
      <c r="E65" s="239"/>
      <c r="F65" s="239"/>
      <c r="G65" s="239"/>
      <c r="H65" s="253"/>
      <c r="I65" s="239"/>
      <c r="J65" s="239"/>
      <c r="K65" s="239"/>
      <c r="L65" s="250"/>
      <c r="M65" s="250"/>
      <c r="N65" s="250"/>
      <c r="O65" s="250"/>
      <c r="P65" s="251"/>
      <c r="Q65" s="251"/>
      <c r="R65" s="251"/>
      <c r="AB65" s="237"/>
      <c r="AC65" s="237"/>
      <c r="AE65" s="237"/>
      <c r="AH65" s="233"/>
      <c r="AI65" s="237"/>
      <c r="AJ65" s="233"/>
      <c r="AK65" s="233"/>
    </row>
    <row r="66" spans="1:37" ht="15" customHeight="1" x14ac:dyDescent="0.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AB66" s="237"/>
      <c r="AC66" s="237"/>
      <c r="AE66" s="237"/>
      <c r="AH66" s="233"/>
      <c r="AI66" s="237"/>
      <c r="AJ66" s="233"/>
      <c r="AK66" s="233"/>
    </row>
    <row r="67" spans="1:37" ht="15" customHeight="1" x14ac:dyDescent="0.3">
      <c r="AB67" s="237"/>
      <c r="AC67" s="237"/>
      <c r="AE67" s="237"/>
      <c r="AH67" s="233"/>
      <c r="AI67" s="237"/>
      <c r="AJ67" s="233"/>
      <c r="AK67" s="233"/>
    </row>
    <row r="68" spans="1:37" ht="15" customHeight="1" x14ac:dyDescent="0.3">
      <c r="AB68" s="237"/>
      <c r="AC68" s="237"/>
      <c r="AE68" s="237"/>
      <c r="AH68" s="233"/>
      <c r="AI68" s="237"/>
      <c r="AJ68" s="233"/>
      <c r="AK68" s="233"/>
    </row>
    <row r="69" spans="1:37" ht="15" customHeight="1" x14ac:dyDescent="0.3">
      <c r="AB69" s="237"/>
      <c r="AC69" s="237"/>
      <c r="AE69" s="237"/>
      <c r="AH69" s="233"/>
      <c r="AI69" s="237"/>
      <c r="AJ69" s="233"/>
      <c r="AK69" s="233"/>
    </row>
    <row r="70" spans="1:37" ht="15" customHeight="1" x14ac:dyDescent="0.3">
      <c r="AB70" s="237"/>
      <c r="AC70" s="237"/>
      <c r="AE70" s="237"/>
      <c r="AH70" s="233"/>
      <c r="AI70" s="237"/>
      <c r="AJ70" s="233"/>
      <c r="AK70" s="233"/>
    </row>
    <row r="71" spans="1:37" ht="15" customHeight="1" x14ac:dyDescent="0.3">
      <c r="AB71" s="237"/>
      <c r="AC71" s="237"/>
      <c r="AE71" s="237"/>
      <c r="AH71" s="233"/>
      <c r="AI71" s="237"/>
      <c r="AJ71" s="233"/>
      <c r="AK71" s="233"/>
    </row>
    <row r="72" spans="1:37" ht="15" customHeight="1" x14ac:dyDescent="0.3">
      <c r="AB72" s="237"/>
      <c r="AC72" s="237"/>
      <c r="AE72" s="237"/>
      <c r="AH72" s="233"/>
      <c r="AI72" s="237"/>
      <c r="AJ72" s="233"/>
      <c r="AK72" s="233"/>
    </row>
    <row r="73" spans="1:37" ht="15" customHeight="1" x14ac:dyDescent="0.3">
      <c r="AB73" s="237"/>
      <c r="AC73" s="237"/>
      <c r="AE73" s="237"/>
      <c r="AH73" s="233"/>
      <c r="AI73" s="237"/>
      <c r="AJ73" s="233"/>
      <c r="AK73" s="233"/>
    </row>
    <row r="74" spans="1:37" ht="15" customHeight="1" x14ac:dyDescent="0.3">
      <c r="AB74" s="237"/>
      <c r="AC74" s="237"/>
      <c r="AE74" s="237"/>
      <c r="AH74" s="233"/>
      <c r="AI74" s="237"/>
      <c r="AJ74" s="233"/>
      <c r="AK74" s="233"/>
    </row>
    <row r="75" spans="1:37" ht="15" customHeight="1" x14ac:dyDescent="0.3">
      <c r="AB75" s="237"/>
      <c r="AC75" s="237"/>
      <c r="AE75" s="237"/>
      <c r="AH75" s="233"/>
      <c r="AI75" s="237"/>
      <c r="AJ75" s="233"/>
      <c r="AK75" s="233"/>
    </row>
    <row r="76" spans="1:37" ht="15" customHeight="1" x14ac:dyDescent="0.3">
      <c r="AB76" s="237"/>
      <c r="AC76" s="237"/>
      <c r="AE76" s="237"/>
      <c r="AH76" s="233"/>
      <c r="AI76" s="237"/>
      <c r="AJ76" s="233"/>
      <c r="AK76" s="233"/>
    </row>
    <row r="77" spans="1:37" ht="15" customHeight="1" x14ac:dyDescent="0.3">
      <c r="AB77" s="237"/>
      <c r="AC77" s="237"/>
      <c r="AE77" s="237"/>
      <c r="AH77" s="233"/>
      <c r="AI77" s="237"/>
      <c r="AJ77" s="233"/>
      <c r="AK77" s="233"/>
    </row>
    <row r="78" spans="1:37" ht="15" customHeight="1" x14ac:dyDescent="0.3">
      <c r="AB78" s="237"/>
      <c r="AC78" s="237"/>
      <c r="AE78" s="237"/>
      <c r="AH78" s="233"/>
      <c r="AI78" s="237"/>
      <c r="AJ78" s="233"/>
      <c r="AK78" s="233"/>
    </row>
    <row r="79" spans="1:37" ht="15" customHeight="1" x14ac:dyDescent="0.3">
      <c r="AB79" s="237"/>
      <c r="AC79" s="237"/>
      <c r="AE79" s="237"/>
      <c r="AH79" s="233"/>
      <c r="AI79" s="237"/>
      <c r="AJ79" s="233"/>
      <c r="AK79" s="233"/>
    </row>
    <row r="80" spans="1:37" ht="15" customHeight="1" x14ac:dyDescent="0.3">
      <c r="AB80" s="237"/>
      <c r="AC80" s="237"/>
      <c r="AE80" s="237"/>
      <c r="AH80" s="233"/>
      <c r="AI80" s="237"/>
      <c r="AJ80" s="233"/>
      <c r="AK80" s="233"/>
    </row>
    <row r="81" spans="28:37" ht="15" customHeight="1" x14ac:dyDescent="0.3">
      <c r="AB81" s="237"/>
      <c r="AC81" s="237"/>
      <c r="AE81" s="237"/>
      <c r="AH81" s="233"/>
      <c r="AI81" s="237"/>
      <c r="AJ81" s="233"/>
      <c r="AK81" s="233"/>
    </row>
    <row r="82" spans="28:37" ht="15" customHeight="1" x14ac:dyDescent="0.3">
      <c r="AB82" s="237"/>
      <c r="AC82" s="237"/>
      <c r="AE82" s="237"/>
      <c r="AH82" s="233"/>
      <c r="AI82" s="237"/>
      <c r="AJ82" s="233"/>
      <c r="AK82" s="233"/>
    </row>
    <row r="83" spans="28:37" ht="15" customHeight="1" x14ac:dyDescent="0.3">
      <c r="AB83" s="237"/>
      <c r="AC83" s="237"/>
      <c r="AE83" s="237"/>
      <c r="AH83" s="233"/>
      <c r="AI83" s="237"/>
      <c r="AJ83" s="233"/>
      <c r="AK83" s="233"/>
    </row>
    <row r="84" spans="28:37" ht="15" customHeight="1" x14ac:dyDescent="0.3">
      <c r="AB84" s="237"/>
      <c r="AC84" s="237"/>
      <c r="AE84" s="237"/>
      <c r="AH84" s="233"/>
      <c r="AI84" s="237"/>
      <c r="AJ84" s="233"/>
      <c r="AK84" s="233"/>
    </row>
    <row r="85" spans="28:37" ht="15" customHeight="1" x14ac:dyDescent="0.3">
      <c r="AB85" s="237"/>
      <c r="AC85" s="237"/>
      <c r="AE85" s="237"/>
      <c r="AH85" s="233"/>
      <c r="AI85" s="237"/>
      <c r="AJ85" s="233"/>
      <c r="AK85" s="233"/>
    </row>
    <row r="86" spans="28:37" ht="15" customHeight="1" x14ac:dyDescent="0.3">
      <c r="AB86" s="237"/>
      <c r="AC86" s="237"/>
      <c r="AE86" s="237"/>
      <c r="AH86" s="233"/>
      <c r="AI86" s="237"/>
      <c r="AJ86" s="233"/>
      <c r="AK86" s="233"/>
    </row>
    <row r="87" spans="28:37" ht="15" customHeight="1" x14ac:dyDescent="0.3">
      <c r="AB87" s="237"/>
      <c r="AC87" s="237"/>
      <c r="AE87" s="237"/>
      <c r="AH87" s="233"/>
      <c r="AI87" s="237"/>
      <c r="AJ87" s="233"/>
      <c r="AK87" s="233"/>
    </row>
    <row r="88" spans="28:37" ht="15" customHeight="1" x14ac:dyDescent="0.3">
      <c r="AB88" s="237"/>
      <c r="AC88" s="237"/>
      <c r="AE88" s="237"/>
      <c r="AH88" s="233"/>
      <c r="AI88" s="237"/>
      <c r="AJ88" s="233"/>
      <c r="AK88" s="233"/>
    </row>
    <row r="89" spans="28:37" ht="15" customHeight="1" x14ac:dyDescent="0.3">
      <c r="AB89" s="237"/>
      <c r="AC89" s="237"/>
      <c r="AE89" s="237"/>
      <c r="AH89" s="233"/>
      <c r="AI89" s="237"/>
      <c r="AJ89" s="233"/>
      <c r="AK89" s="233"/>
    </row>
    <row r="90" spans="28:37" ht="15" customHeight="1" x14ac:dyDescent="0.3">
      <c r="AB90" s="237"/>
      <c r="AC90" s="237"/>
      <c r="AE90" s="237"/>
      <c r="AH90" s="233"/>
      <c r="AI90" s="237"/>
      <c r="AJ90" s="233"/>
      <c r="AK90" s="233"/>
    </row>
    <row r="91" spans="28:37" ht="15" customHeight="1" x14ac:dyDescent="0.3">
      <c r="AB91" s="237"/>
      <c r="AC91" s="237"/>
      <c r="AE91" s="237"/>
      <c r="AH91" s="233"/>
      <c r="AI91" s="237"/>
      <c r="AJ91" s="233"/>
      <c r="AK91" s="233"/>
    </row>
    <row r="92" spans="28:37" ht="15" customHeight="1" x14ac:dyDescent="0.3">
      <c r="AB92" s="237"/>
      <c r="AC92" s="237"/>
      <c r="AE92" s="237"/>
      <c r="AH92" s="233"/>
      <c r="AI92" s="237"/>
      <c r="AJ92" s="233"/>
      <c r="AK92" s="233"/>
    </row>
    <row r="93" spans="28:37" ht="15" customHeight="1" x14ac:dyDescent="0.3">
      <c r="AB93" s="237"/>
      <c r="AC93" s="237"/>
      <c r="AE93" s="237"/>
      <c r="AH93" s="233"/>
      <c r="AI93" s="237"/>
      <c r="AJ93" s="233"/>
      <c r="AK93" s="233"/>
    </row>
    <row r="94" spans="28:37" ht="15" customHeight="1" x14ac:dyDescent="0.3">
      <c r="AB94" s="237"/>
      <c r="AC94" s="237"/>
      <c r="AE94" s="237"/>
      <c r="AH94" s="233"/>
      <c r="AI94" s="237"/>
      <c r="AJ94" s="233"/>
      <c r="AK94" s="233"/>
    </row>
    <row r="95" spans="28:37" ht="15" customHeight="1" x14ac:dyDescent="0.3">
      <c r="AB95" s="237"/>
      <c r="AC95" s="237"/>
      <c r="AE95" s="237"/>
      <c r="AH95" s="233"/>
      <c r="AI95" s="237"/>
      <c r="AJ95" s="233"/>
      <c r="AK95" s="233"/>
    </row>
    <row r="96" spans="28:37" ht="15" customHeight="1" x14ac:dyDescent="0.3">
      <c r="AB96" s="237"/>
      <c r="AC96" s="237"/>
      <c r="AE96" s="237"/>
      <c r="AH96" s="233"/>
      <c r="AI96" s="237"/>
      <c r="AJ96" s="233"/>
      <c r="AK96" s="233"/>
    </row>
    <row r="97" spans="27:37" ht="15" customHeight="1" x14ac:dyDescent="0.3">
      <c r="AB97" s="237"/>
      <c r="AC97" s="237"/>
      <c r="AE97" s="237"/>
      <c r="AH97" s="233"/>
      <c r="AI97" s="237"/>
      <c r="AJ97" s="233"/>
      <c r="AK97" s="233"/>
    </row>
    <row r="98" spans="27:37" ht="15" customHeight="1" x14ac:dyDescent="0.3">
      <c r="AB98" s="237"/>
      <c r="AC98" s="237"/>
      <c r="AE98" s="237"/>
      <c r="AH98" s="233"/>
      <c r="AI98" s="237"/>
      <c r="AJ98" s="233"/>
      <c r="AK98" s="233"/>
    </row>
    <row r="99" spans="27:37" ht="15" customHeight="1" x14ac:dyDescent="0.3">
      <c r="AB99" s="237"/>
      <c r="AC99" s="237"/>
      <c r="AE99" s="237"/>
      <c r="AH99" s="233"/>
      <c r="AI99" s="237"/>
      <c r="AJ99" s="233"/>
      <c r="AK99" s="233"/>
    </row>
    <row r="100" spans="27:37" ht="15" customHeight="1" x14ac:dyDescent="0.3">
      <c r="AB100" s="237"/>
      <c r="AC100" s="237"/>
      <c r="AE100" s="237"/>
      <c r="AH100" s="233"/>
      <c r="AI100" s="237"/>
      <c r="AJ100" s="233"/>
      <c r="AK100" s="233"/>
    </row>
    <row r="101" spans="27:37" ht="15" customHeight="1" x14ac:dyDescent="0.3">
      <c r="AA101" s="247"/>
      <c r="AB101" s="237"/>
      <c r="AC101" s="237"/>
      <c r="AE101" s="237"/>
      <c r="AH101" s="233"/>
      <c r="AI101" s="237"/>
      <c r="AJ101" s="233"/>
      <c r="AK101" s="233"/>
    </row>
    <row r="102" spans="27:37" ht="15" customHeight="1" x14ac:dyDescent="0.3">
      <c r="AB102" s="237"/>
      <c r="AC102" s="237"/>
      <c r="AE102" s="237"/>
      <c r="AH102" s="233"/>
      <c r="AI102" s="237"/>
      <c r="AJ102" s="233"/>
      <c r="AK102" s="233"/>
    </row>
    <row r="103" spans="27:37" ht="15" customHeight="1" x14ac:dyDescent="0.3">
      <c r="AB103" s="237"/>
      <c r="AC103" s="237"/>
      <c r="AE103" s="237"/>
      <c r="AH103" s="233"/>
      <c r="AI103" s="237"/>
      <c r="AJ103" s="233"/>
      <c r="AK103" s="233"/>
    </row>
    <row r="104" spans="27:37" ht="15" customHeight="1" x14ac:dyDescent="0.3">
      <c r="AB104" s="237"/>
      <c r="AC104" s="237"/>
      <c r="AE104" s="237"/>
      <c r="AH104" s="233"/>
      <c r="AI104" s="237"/>
      <c r="AJ104" s="233"/>
      <c r="AK104" s="233"/>
    </row>
    <row r="105" spans="27:37" ht="15" customHeight="1" x14ac:dyDescent="0.3">
      <c r="AB105" s="237"/>
      <c r="AC105" s="237"/>
      <c r="AE105" s="237"/>
      <c r="AH105" s="233"/>
      <c r="AI105" s="237"/>
      <c r="AJ105" s="233"/>
      <c r="AK105" s="233"/>
    </row>
    <row r="106" spans="27:37" ht="15" customHeight="1" x14ac:dyDescent="0.3">
      <c r="AB106" s="237"/>
      <c r="AC106" s="237"/>
      <c r="AE106" s="237"/>
      <c r="AH106" s="233"/>
      <c r="AI106" s="237"/>
      <c r="AJ106" s="233"/>
      <c r="AK106" s="233"/>
    </row>
    <row r="107" spans="27:37" ht="15" customHeight="1" x14ac:dyDescent="0.3">
      <c r="AB107" s="237"/>
      <c r="AC107" s="237"/>
      <c r="AE107" s="237"/>
      <c r="AH107" s="233"/>
      <c r="AI107" s="237"/>
      <c r="AJ107" s="233"/>
      <c r="AK107" s="233"/>
    </row>
    <row r="108" spans="27:37" ht="15" customHeight="1" x14ac:dyDescent="0.3">
      <c r="AB108" s="237"/>
      <c r="AC108" s="237"/>
      <c r="AE108" s="237"/>
      <c r="AH108" s="233"/>
      <c r="AI108" s="237"/>
      <c r="AJ108" s="233"/>
      <c r="AK108" s="233"/>
    </row>
    <row r="109" spans="27:37" ht="15" customHeight="1" x14ac:dyDescent="0.3">
      <c r="AB109" s="237"/>
      <c r="AC109" s="237"/>
      <c r="AE109" s="237"/>
      <c r="AH109" s="233"/>
      <c r="AI109" s="237"/>
      <c r="AJ109" s="233"/>
      <c r="AK109" s="233"/>
    </row>
    <row r="110" spans="27:37" ht="15" customHeight="1" x14ac:dyDescent="0.3">
      <c r="AB110" s="237"/>
      <c r="AC110" s="237"/>
      <c r="AE110" s="237"/>
      <c r="AH110" s="233"/>
      <c r="AI110" s="237"/>
      <c r="AJ110" s="233"/>
      <c r="AK110" s="233"/>
    </row>
    <row r="111" spans="27:37" ht="15" customHeight="1" x14ac:dyDescent="0.3">
      <c r="AB111" s="237"/>
      <c r="AC111" s="237"/>
      <c r="AE111" s="237"/>
      <c r="AH111" s="233"/>
      <c r="AI111" s="237"/>
      <c r="AJ111" s="233"/>
      <c r="AK111" s="233"/>
    </row>
    <row r="112" spans="27:37" ht="15" customHeight="1" x14ac:dyDescent="0.3">
      <c r="AB112" s="237"/>
      <c r="AC112" s="237"/>
      <c r="AE112" s="237"/>
      <c r="AH112" s="233"/>
      <c r="AI112" s="237"/>
      <c r="AJ112" s="233"/>
      <c r="AK112" s="233"/>
    </row>
    <row r="113" spans="28:37" ht="15" customHeight="1" x14ac:dyDescent="0.3">
      <c r="AB113" s="237"/>
      <c r="AC113" s="237"/>
      <c r="AE113" s="237"/>
      <c r="AH113" s="233"/>
      <c r="AI113" s="237"/>
      <c r="AJ113" s="233"/>
      <c r="AK113" s="233"/>
    </row>
    <row r="114" spans="28:37" ht="15" customHeight="1" x14ac:dyDescent="0.3">
      <c r="AB114" s="237"/>
      <c r="AC114" s="237"/>
      <c r="AE114" s="237"/>
      <c r="AH114" s="233"/>
      <c r="AI114" s="237"/>
      <c r="AJ114" s="233"/>
      <c r="AK114" s="233"/>
    </row>
    <row r="115" spans="28:37" ht="15" customHeight="1" x14ac:dyDescent="0.3">
      <c r="AB115" s="237"/>
      <c r="AC115" s="237"/>
      <c r="AE115" s="237"/>
      <c r="AH115" s="233"/>
      <c r="AI115" s="237"/>
      <c r="AJ115" s="233"/>
      <c r="AK115" s="233"/>
    </row>
    <row r="116" spans="28:37" ht="15" customHeight="1" x14ac:dyDescent="0.3">
      <c r="AB116" s="237"/>
      <c r="AC116" s="237"/>
      <c r="AE116" s="237"/>
      <c r="AH116" s="233"/>
      <c r="AI116" s="237"/>
      <c r="AJ116" s="233"/>
      <c r="AK116" s="233"/>
    </row>
    <row r="117" spans="28:37" ht="15" customHeight="1" x14ac:dyDescent="0.3">
      <c r="AB117" s="237"/>
      <c r="AC117" s="237"/>
      <c r="AE117" s="237"/>
      <c r="AH117" s="233"/>
      <c r="AI117" s="237"/>
      <c r="AJ117" s="233"/>
      <c r="AK117" s="233"/>
    </row>
    <row r="118" spans="28:37" ht="15" customHeight="1" x14ac:dyDescent="0.3">
      <c r="AB118" s="237"/>
      <c r="AC118" s="237"/>
      <c r="AE118" s="237"/>
      <c r="AH118" s="233"/>
      <c r="AI118" s="237"/>
      <c r="AJ118" s="233"/>
      <c r="AK118" s="233"/>
    </row>
    <row r="119" spans="28:37" ht="15" customHeight="1" x14ac:dyDescent="0.3">
      <c r="AB119" s="237"/>
      <c r="AC119" s="237"/>
      <c r="AE119" s="237"/>
      <c r="AH119" s="233"/>
      <c r="AI119" s="237"/>
      <c r="AJ119" s="233"/>
      <c r="AK119" s="233"/>
    </row>
    <row r="120" spans="28:37" ht="15" customHeight="1" x14ac:dyDescent="0.3">
      <c r="AB120" s="237"/>
      <c r="AC120" s="237"/>
      <c r="AE120" s="237"/>
      <c r="AH120" s="233"/>
      <c r="AI120" s="237"/>
      <c r="AJ120" s="233"/>
      <c r="AK120" s="233"/>
    </row>
    <row r="121" spans="28:37" ht="15" customHeight="1" x14ac:dyDescent="0.3">
      <c r="AB121" s="237"/>
      <c r="AC121" s="237"/>
      <c r="AE121" s="237"/>
      <c r="AH121" s="233"/>
      <c r="AI121" s="237"/>
      <c r="AJ121" s="233"/>
      <c r="AK121" s="233"/>
    </row>
    <row r="122" spans="28:37" ht="15" customHeight="1" x14ac:dyDescent="0.3">
      <c r="AB122" s="237"/>
      <c r="AC122" s="237"/>
      <c r="AE122" s="237"/>
      <c r="AH122" s="233"/>
      <c r="AI122" s="237"/>
      <c r="AJ122" s="233"/>
      <c r="AK122" s="233"/>
    </row>
    <row r="123" spans="28:37" ht="15" customHeight="1" x14ac:dyDescent="0.3">
      <c r="AB123" s="237"/>
      <c r="AC123" s="237"/>
      <c r="AE123" s="237"/>
      <c r="AH123" s="233"/>
      <c r="AI123" s="237"/>
      <c r="AJ123" s="233"/>
      <c r="AK123" s="233"/>
    </row>
    <row r="124" spans="28:37" ht="15" customHeight="1" x14ac:dyDescent="0.3">
      <c r="AB124" s="237"/>
      <c r="AC124" s="237"/>
      <c r="AE124" s="237"/>
      <c r="AH124" s="233"/>
      <c r="AI124" s="237"/>
      <c r="AJ124" s="233"/>
      <c r="AK124" s="233"/>
    </row>
    <row r="125" spans="28:37" ht="15" customHeight="1" x14ac:dyDescent="0.3">
      <c r="AB125" s="237"/>
      <c r="AC125" s="237"/>
      <c r="AE125" s="237"/>
      <c r="AH125" s="233"/>
      <c r="AI125" s="237"/>
      <c r="AJ125" s="233"/>
      <c r="AK125" s="233"/>
    </row>
    <row r="126" spans="28:37" ht="15" customHeight="1" x14ac:dyDescent="0.3">
      <c r="AB126" s="237"/>
      <c r="AC126" s="237"/>
      <c r="AE126" s="237"/>
      <c r="AH126" s="233"/>
      <c r="AI126" s="237"/>
      <c r="AJ126" s="233"/>
      <c r="AK126" s="233"/>
    </row>
    <row r="127" spans="28:37" ht="15" customHeight="1" x14ac:dyDescent="0.3">
      <c r="AB127" s="237"/>
      <c r="AC127" s="237"/>
      <c r="AE127" s="237"/>
      <c r="AH127" s="233"/>
      <c r="AI127" s="237"/>
      <c r="AJ127" s="233"/>
      <c r="AK127" s="233"/>
    </row>
    <row r="128" spans="28:37" ht="15" customHeight="1" x14ac:dyDescent="0.3">
      <c r="AB128" s="237"/>
      <c r="AC128" s="237"/>
      <c r="AE128" s="237"/>
      <c r="AH128" s="233"/>
      <c r="AI128" s="237"/>
      <c r="AJ128" s="233"/>
      <c r="AK128" s="233"/>
    </row>
    <row r="129" spans="28:37" ht="15" customHeight="1" x14ac:dyDescent="0.3">
      <c r="AB129" s="237"/>
      <c r="AC129" s="237"/>
      <c r="AE129" s="237"/>
      <c r="AH129" s="233"/>
      <c r="AI129" s="237"/>
      <c r="AJ129" s="233"/>
      <c r="AK129" s="233"/>
    </row>
    <row r="130" spans="28:37" ht="15" customHeight="1" x14ac:dyDescent="0.3">
      <c r="AB130" s="237"/>
      <c r="AC130" s="237"/>
      <c r="AE130" s="237"/>
      <c r="AH130" s="233"/>
      <c r="AI130" s="237"/>
      <c r="AJ130" s="233"/>
      <c r="AK130" s="233"/>
    </row>
    <row r="131" spans="28:37" ht="15" customHeight="1" x14ac:dyDescent="0.3">
      <c r="AB131" s="237"/>
      <c r="AC131" s="237"/>
      <c r="AE131" s="237"/>
      <c r="AH131" s="233"/>
      <c r="AI131" s="237"/>
      <c r="AJ131" s="233"/>
      <c r="AK131" s="233"/>
    </row>
    <row r="132" spans="28:37" ht="15" customHeight="1" x14ac:dyDescent="0.3">
      <c r="AB132" s="237"/>
      <c r="AC132" s="237"/>
      <c r="AE132" s="237"/>
      <c r="AH132" s="233"/>
      <c r="AI132" s="237"/>
      <c r="AJ132" s="233"/>
      <c r="AK132" s="233"/>
    </row>
    <row r="133" spans="28:37" ht="15" customHeight="1" x14ac:dyDescent="0.3">
      <c r="AB133" s="237"/>
      <c r="AC133" s="237"/>
      <c r="AE133" s="237"/>
      <c r="AH133" s="233"/>
      <c r="AI133" s="237"/>
      <c r="AJ133" s="233"/>
      <c r="AK133" s="233"/>
    </row>
    <row r="134" spans="28:37" ht="15" customHeight="1" x14ac:dyDescent="0.3">
      <c r="AB134" s="237"/>
      <c r="AC134" s="237"/>
      <c r="AE134" s="237"/>
      <c r="AH134" s="233"/>
      <c r="AI134" s="237"/>
      <c r="AJ134" s="233"/>
      <c r="AK134" s="233"/>
    </row>
    <row r="135" spans="28:37" ht="15" customHeight="1" x14ac:dyDescent="0.3">
      <c r="AB135" s="237"/>
      <c r="AC135" s="237"/>
      <c r="AE135" s="237"/>
      <c r="AH135" s="233"/>
      <c r="AI135" s="237"/>
      <c r="AJ135" s="233"/>
      <c r="AK135" s="233"/>
    </row>
    <row r="136" spans="28:37" ht="15" customHeight="1" x14ac:dyDescent="0.3">
      <c r="AB136" s="237"/>
      <c r="AC136" s="237"/>
      <c r="AE136" s="237"/>
      <c r="AH136" s="233"/>
      <c r="AI136" s="237"/>
      <c r="AJ136" s="233"/>
      <c r="AK136" s="233"/>
    </row>
    <row r="137" spans="28:37" ht="15" customHeight="1" x14ac:dyDescent="0.3">
      <c r="AB137" s="237"/>
      <c r="AC137" s="237"/>
      <c r="AE137" s="237"/>
      <c r="AH137" s="233"/>
      <c r="AI137" s="237"/>
      <c r="AJ137" s="233"/>
      <c r="AK137" s="233"/>
    </row>
    <row r="138" spans="28:37" ht="15" customHeight="1" x14ac:dyDescent="0.3">
      <c r="AB138" s="237"/>
      <c r="AC138" s="237"/>
      <c r="AE138" s="237"/>
      <c r="AH138" s="233"/>
      <c r="AI138" s="237"/>
      <c r="AJ138" s="233"/>
      <c r="AK138" s="233"/>
    </row>
    <row r="139" spans="28:37" ht="15" customHeight="1" x14ac:dyDescent="0.3">
      <c r="AB139" s="237"/>
      <c r="AC139" s="237"/>
      <c r="AE139" s="237"/>
      <c r="AH139" s="233"/>
      <c r="AI139" s="237"/>
      <c r="AJ139" s="233"/>
      <c r="AK139" s="233"/>
    </row>
    <row r="140" spans="28:37" ht="15" customHeight="1" x14ac:dyDescent="0.3">
      <c r="AB140" s="237"/>
      <c r="AC140" s="237"/>
      <c r="AE140" s="237"/>
      <c r="AH140" s="233"/>
      <c r="AI140" s="237"/>
      <c r="AJ140" s="233"/>
      <c r="AK140" s="233"/>
    </row>
    <row r="141" spans="28:37" ht="15" customHeight="1" x14ac:dyDescent="0.3">
      <c r="AB141" s="237"/>
      <c r="AC141" s="237"/>
      <c r="AE141" s="237"/>
      <c r="AH141" s="233"/>
      <c r="AI141" s="237"/>
      <c r="AJ141" s="233"/>
      <c r="AK141" s="233"/>
    </row>
    <row r="142" spans="28:37" ht="15" customHeight="1" x14ac:dyDescent="0.3">
      <c r="AB142" s="237"/>
      <c r="AC142" s="237"/>
      <c r="AE142" s="237"/>
      <c r="AH142" s="233"/>
      <c r="AI142" s="237"/>
      <c r="AJ142" s="233"/>
      <c r="AK142" s="233"/>
    </row>
    <row r="143" spans="28:37" ht="15" customHeight="1" x14ac:dyDescent="0.3">
      <c r="AB143" s="237"/>
      <c r="AC143" s="237"/>
      <c r="AE143" s="237"/>
      <c r="AH143" s="233"/>
      <c r="AI143" s="237"/>
      <c r="AJ143" s="233"/>
      <c r="AK143" s="233"/>
    </row>
    <row r="144" spans="28:37" ht="15" customHeight="1" x14ac:dyDescent="0.3">
      <c r="AB144" s="237"/>
      <c r="AC144" s="237"/>
      <c r="AE144" s="237"/>
      <c r="AH144" s="233"/>
      <c r="AI144" s="237"/>
      <c r="AJ144" s="233"/>
      <c r="AK144" s="233"/>
    </row>
    <row r="145" spans="27:37" ht="15" customHeight="1" x14ac:dyDescent="0.3">
      <c r="AB145" s="237"/>
      <c r="AC145" s="237"/>
      <c r="AE145" s="237"/>
      <c r="AH145" s="233"/>
      <c r="AI145" s="237"/>
      <c r="AJ145" s="233"/>
      <c r="AK145" s="233"/>
    </row>
    <row r="146" spans="27:37" ht="15" customHeight="1" x14ac:dyDescent="0.3">
      <c r="AB146" s="237"/>
      <c r="AC146" s="237"/>
      <c r="AE146" s="237"/>
      <c r="AH146" s="233"/>
      <c r="AI146" s="237"/>
      <c r="AJ146" s="233"/>
      <c r="AK146" s="233"/>
    </row>
    <row r="147" spans="27:37" ht="15" customHeight="1" x14ac:dyDescent="0.3">
      <c r="AB147" s="237"/>
      <c r="AC147" s="237"/>
      <c r="AE147" s="237"/>
      <c r="AH147" s="233"/>
      <c r="AI147" s="237"/>
      <c r="AJ147" s="233"/>
      <c r="AK147" s="233"/>
    </row>
    <row r="148" spans="27:37" ht="15" customHeight="1" x14ac:dyDescent="0.3">
      <c r="AB148" s="237"/>
      <c r="AC148" s="237"/>
      <c r="AE148" s="237"/>
      <c r="AH148" s="233"/>
      <c r="AI148" s="237"/>
      <c r="AJ148" s="233"/>
      <c r="AK148" s="233"/>
    </row>
    <row r="149" spans="27:37" ht="15" customHeight="1" x14ac:dyDescent="0.3">
      <c r="AB149" s="237"/>
      <c r="AC149" s="237"/>
      <c r="AE149" s="237"/>
      <c r="AH149" s="233"/>
      <c r="AI149" s="237"/>
      <c r="AJ149" s="233"/>
      <c r="AK149" s="233"/>
    </row>
    <row r="150" spans="27:37" ht="15" customHeight="1" x14ac:dyDescent="0.3">
      <c r="AA150" s="247"/>
      <c r="AB150" s="237"/>
      <c r="AC150" s="237"/>
      <c r="AE150" s="237"/>
      <c r="AH150" s="233"/>
      <c r="AI150" s="237"/>
      <c r="AJ150" s="233"/>
      <c r="AK150" s="233"/>
    </row>
    <row r="151" spans="27:37" ht="15" customHeight="1" x14ac:dyDescent="0.3">
      <c r="AB151" s="237"/>
      <c r="AC151" s="237"/>
      <c r="AE151" s="237"/>
      <c r="AH151" s="233"/>
      <c r="AI151" s="237"/>
      <c r="AJ151" s="233"/>
      <c r="AK151" s="233"/>
    </row>
    <row r="152" spans="27:37" ht="15" customHeight="1" x14ac:dyDescent="0.3">
      <c r="AB152" s="237"/>
      <c r="AC152" s="237"/>
      <c r="AE152" s="237"/>
      <c r="AH152" s="233"/>
      <c r="AI152" s="237"/>
      <c r="AJ152" s="233"/>
      <c r="AK152" s="233"/>
    </row>
    <row r="153" spans="27:37" ht="15" customHeight="1" x14ac:dyDescent="0.3">
      <c r="AB153" s="237"/>
      <c r="AC153" s="237"/>
      <c r="AE153" s="237"/>
      <c r="AH153" s="233"/>
      <c r="AI153" s="237"/>
      <c r="AJ153" s="233"/>
      <c r="AK153" s="233"/>
    </row>
    <row r="154" spans="27:37" ht="15" customHeight="1" x14ac:dyDescent="0.3">
      <c r="AB154" s="237"/>
      <c r="AC154" s="237"/>
      <c r="AE154" s="237"/>
      <c r="AH154" s="233"/>
      <c r="AI154" s="237"/>
      <c r="AJ154" s="233"/>
      <c r="AK154" s="233"/>
    </row>
    <row r="155" spans="27:37" ht="15" customHeight="1" x14ac:dyDescent="0.3">
      <c r="AB155" s="237"/>
      <c r="AC155" s="237"/>
      <c r="AE155" s="237"/>
      <c r="AH155" s="233"/>
      <c r="AI155" s="237"/>
      <c r="AJ155" s="233"/>
      <c r="AK155" s="233"/>
    </row>
    <row r="156" spans="27:37" ht="15" customHeight="1" x14ac:dyDescent="0.3">
      <c r="AB156" s="237"/>
      <c r="AC156" s="237"/>
      <c r="AE156" s="237"/>
      <c r="AH156" s="233"/>
      <c r="AI156" s="237"/>
      <c r="AJ156" s="233"/>
      <c r="AK156" s="233"/>
    </row>
    <row r="157" spans="27:37" ht="15" customHeight="1" x14ac:dyDescent="0.3">
      <c r="AB157" s="237"/>
      <c r="AC157" s="237"/>
      <c r="AE157" s="237"/>
      <c r="AH157" s="233"/>
      <c r="AI157" s="237"/>
      <c r="AJ157" s="233"/>
      <c r="AK157" s="233"/>
    </row>
    <row r="158" spans="27:37" ht="15" customHeight="1" x14ac:dyDescent="0.3">
      <c r="AB158" s="237"/>
      <c r="AC158" s="237"/>
      <c r="AE158" s="237"/>
      <c r="AH158" s="233"/>
      <c r="AI158" s="237"/>
      <c r="AJ158" s="233"/>
      <c r="AK158" s="233"/>
    </row>
    <row r="159" spans="27:37" ht="15" customHeight="1" x14ac:dyDescent="0.3">
      <c r="AB159" s="237"/>
      <c r="AC159" s="237"/>
      <c r="AE159" s="237"/>
      <c r="AH159" s="233"/>
      <c r="AI159" s="237"/>
      <c r="AJ159" s="233"/>
      <c r="AK159" s="233"/>
    </row>
    <row r="160" spans="27:37" ht="15" customHeight="1" x14ac:dyDescent="0.3">
      <c r="AB160" s="237"/>
      <c r="AC160" s="237"/>
      <c r="AE160" s="237"/>
      <c r="AH160" s="233"/>
      <c r="AI160" s="237"/>
      <c r="AJ160" s="233"/>
      <c r="AK160" s="233"/>
    </row>
    <row r="161" spans="28:37" ht="15" customHeight="1" x14ac:dyDescent="0.3">
      <c r="AB161" s="237"/>
      <c r="AC161" s="237"/>
      <c r="AE161" s="237"/>
      <c r="AH161" s="233"/>
      <c r="AI161" s="237"/>
      <c r="AJ161" s="233"/>
      <c r="AK161" s="233"/>
    </row>
    <row r="162" spans="28:37" ht="15" customHeight="1" x14ac:dyDescent="0.3">
      <c r="AB162" s="237"/>
      <c r="AC162" s="237"/>
      <c r="AE162" s="237"/>
      <c r="AH162" s="233"/>
      <c r="AI162" s="237"/>
      <c r="AJ162" s="233"/>
      <c r="AK162" s="233"/>
    </row>
    <row r="163" spans="28:37" ht="15" customHeight="1" x14ac:dyDescent="0.3">
      <c r="AB163" s="237"/>
      <c r="AC163" s="237"/>
      <c r="AE163" s="237"/>
      <c r="AH163" s="233"/>
      <c r="AI163" s="237"/>
      <c r="AJ163" s="233"/>
      <c r="AK163" s="233"/>
    </row>
    <row r="164" spans="28:37" ht="15" customHeight="1" x14ac:dyDescent="0.3">
      <c r="AB164" s="237"/>
      <c r="AC164" s="237"/>
      <c r="AE164" s="237"/>
      <c r="AH164" s="233"/>
      <c r="AI164" s="237"/>
      <c r="AJ164" s="233"/>
      <c r="AK164" s="233"/>
    </row>
    <row r="165" spans="28:37" ht="15" customHeight="1" x14ac:dyDescent="0.3">
      <c r="AB165" s="237"/>
      <c r="AC165" s="237"/>
      <c r="AE165" s="237"/>
      <c r="AH165" s="233"/>
      <c r="AI165" s="237"/>
      <c r="AJ165" s="233"/>
      <c r="AK165" s="233"/>
    </row>
    <row r="166" spans="28:37" ht="15" customHeight="1" x14ac:dyDescent="0.3">
      <c r="AB166" s="237"/>
      <c r="AC166" s="237"/>
      <c r="AE166" s="237"/>
      <c r="AH166" s="233"/>
      <c r="AI166" s="237"/>
      <c r="AJ166" s="233"/>
      <c r="AK166" s="233"/>
    </row>
    <row r="167" spans="28:37" ht="15" customHeight="1" x14ac:dyDescent="0.3">
      <c r="AB167" s="237"/>
      <c r="AC167" s="237"/>
      <c r="AE167" s="237"/>
      <c r="AH167" s="233"/>
      <c r="AI167" s="237"/>
      <c r="AJ167" s="233"/>
      <c r="AK167" s="233"/>
    </row>
    <row r="168" spans="28:37" ht="15" customHeight="1" x14ac:dyDescent="0.3">
      <c r="AB168" s="237"/>
      <c r="AC168" s="237"/>
      <c r="AE168" s="237"/>
      <c r="AH168" s="233"/>
      <c r="AI168" s="237"/>
      <c r="AJ168" s="233"/>
      <c r="AK168" s="233"/>
    </row>
    <row r="169" spans="28:37" ht="15" customHeight="1" x14ac:dyDescent="0.3">
      <c r="AB169" s="237"/>
      <c r="AC169" s="237"/>
      <c r="AE169" s="237"/>
      <c r="AH169" s="233"/>
      <c r="AI169" s="237"/>
      <c r="AJ169" s="233"/>
      <c r="AK169" s="233"/>
    </row>
    <row r="170" spans="28:37" ht="15" customHeight="1" x14ac:dyDescent="0.3">
      <c r="AB170" s="237"/>
      <c r="AC170" s="237"/>
      <c r="AE170" s="237"/>
      <c r="AH170" s="233"/>
      <c r="AI170" s="237"/>
      <c r="AJ170" s="233"/>
      <c r="AK170" s="233"/>
    </row>
    <row r="171" spans="28:37" ht="15" customHeight="1" x14ac:dyDescent="0.3">
      <c r="AB171" s="237"/>
      <c r="AC171" s="237"/>
      <c r="AE171" s="237"/>
      <c r="AH171" s="233"/>
      <c r="AI171" s="237"/>
      <c r="AJ171" s="233"/>
      <c r="AK171" s="233"/>
    </row>
    <row r="172" spans="28:37" ht="15" customHeight="1" x14ac:dyDescent="0.3">
      <c r="AB172" s="237"/>
      <c r="AC172" s="237"/>
      <c r="AE172" s="237"/>
      <c r="AH172" s="233"/>
      <c r="AI172" s="237"/>
      <c r="AJ172" s="233"/>
      <c r="AK172" s="233"/>
    </row>
    <row r="173" spans="28:37" ht="15" customHeight="1" x14ac:dyDescent="0.3">
      <c r="AB173" s="237"/>
      <c r="AC173" s="237"/>
      <c r="AE173" s="237"/>
      <c r="AH173" s="233"/>
      <c r="AI173" s="237"/>
      <c r="AJ173" s="233"/>
      <c r="AK173" s="233"/>
    </row>
    <row r="174" spans="28:37" ht="15" customHeight="1" x14ac:dyDescent="0.3">
      <c r="AB174" s="237"/>
      <c r="AC174" s="237"/>
      <c r="AE174" s="237"/>
      <c r="AH174" s="233"/>
      <c r="AI174" s="237"/>
      <c r="AJ174" s="233"/>
      <c r="AK174" s="233"/>
    </row>
    <row r="175" spans="28:37" ht="15" customHeight="1" x14ac:dyDescent="0.3">
      <c r="AB175" s="237"/>
      <c r="AC175" s="237"/>
      <c r="AE175" s="237"/>
      <c r="AH175" s="233"/>
      <c r="AI175" s="237"/>
      <c r="AJ175" s="233"/>
      <c r="AK175" s="233"/>
    </row>
    <row r="176" spans="28:37" ht="15" customHeight="1" x14ac:dyDescent="0.3">
      <c r="AB176" s="237"/>
      <c r="AC176" s="237"/>
      <c r="AE176" s="237"/>
      <c r="AH176" s="233"/>
      <c r="AI176" s="237"/>
      <c r="AJ176" s="233"/>
      <c r="AK176" s="233"/>
    </row>
    <row r="177" spans="28:37" ht="15" customHeight="1" x14ac:dyDescent="0.3">
      <c r="AB177" s="237"/>
      <c r="AC177" s="237"/>
      <c r="AE177" s="237"/>
      <c r="AH177" s="233"/>
      <c r="AI177" s="237"/>
      <c r="AJ177" s="233"/>
      <c r="AK177" s="233"/>
    </row>
    <row r="178" spans="28:37" ht="15" customHeight="1" x14ac:dyDescent="0.3">
      <c r="AB178" s="237"/>
      <c r="AC178" s="237"/>
      <c r="AE178" s="237"/>
      <c r="AH178" s="233"/>
      <c r="AI178" s="237"/>
      <c r="AJ178" s="233"/>
      <c r="AK178" s="233"/>
    </row>
    <row r="179" spans="28:37" ht="15" customHeight="1" x14ac:dyDescent="0.3">
      <c r="AB179" s="237"/>
      <c r="AC179" s="237"/>
      <c r="AE179" s="237"/>
      <c r="AH179" s="233"/>
      <c r="AI179" s="237"/>
      <c r="AJ179" s="233"/>
      <c r="AK179" s="233"/>
    </row>
    <row r="180" spans="28:37" ht="15" customHeight="1" x14ac:dyDescent="0.3">
      <c r="AB180" s="237"/>
      <c r="AC180" s="237"/>
      <c r="AE180" s="237"/>
      <c r="AH180" s="233"/>
      <c r="AI180" s="237"/>
      <c r="AJ180" s="233"/>
      <c r="AK180" s="233"/>
    </row>
    <row r="181" spans="28:37" ht="15" customHeight="1" x14ac:dyDescent="0.3">
      <c r="AB181" s="237"/>
      <c r="AC181" s="237"/>
      <c r="AE181" s="237"/>
      <c r="AH181" s="233"/>
      <c r="AI181" s="237"/>
      <c r="AJ181" s="233"/>
      <c r="AK181" s="233"/>
    </row>
    <row r="182" spans="28:37" ht="15" customHeight="1" x14ac:dyDescent="0.3">
      <c r="AB182" s="237"/>
      <c r="AC182" s="237"/>
      <c r="AE182" s="237"/>
      <c r="AH182" s="233"/>
      <c r="AI182" s="237"/>
      <c r="AJ182" s="233"/>
      <c r="AK182" s="233"/>
    </row>
    <row r="183" spans="28:37" ht="15" customHeight="1" x14ac:dyDescent="0.3">
      <c r="AB183" s="237"/>
      <c r="AC183" s="237"/>
      <c r="AE183" s="237"/>
      <c r="AH183" s="233"/>
      <c r="AI183" s="237"/>
      <c r="AJ183" s="233"/>
      <c r="AK183" s="233"/>
    </row>
    <row r="184" spans="28:37" ht="15" customHeight="1" x14ac:dyDescent="0.3">
      <c r="AB184" s="237"/>
      <c r="AC184" s="237"/>
      <c r="AE184" s="237"/>
      <c r="AH184" s="233"/>
      <c r="AI184" s="237"/>
      <c r="AJ184" s="233"/>
      <c r="AK184" s="233"/>
    </row>
    <row r="185" spans="28:37" ht="15" customHeight="1" x14ac:dyDescent="0.3">
      <c r="AB185" s="237"/>
      <c r="AC185" s="237"/>
      <c r="AE185" s="237"/>
      <c r="AH185" s="233"/>
      <c r="AI185" s="237"/>
      <c r="AJ185" s="233"/>
      <c r="AK185" s="233"/>
    </row>
    <row r="186" spans="28:37" ht="15" customHeight="1" x14ac:dyDescent="0.3">
      <c r="AB186" s="237"/>
      <c r="AC186" s="237"/>
      <c r="AE186" s="237"/>
      <c r="AH186" s="233"/>
      <c r="AI186" s="237"/>
      <c r="AJ186" s="233"/>
      <c r="AK186" s="233"/>
    </row>
    <row r="187" spans="28:37" ht="15" customHeight="1" x14ac:dyDescent="0.3">
      <c r="AB187" s="237"/>
      <c r="AC187" s="237"/>
      <c r="AE187" s="237"/>
      <c r="AH187" s="233"/>
      <c r="AI187" s="237"/>
      <c r="AJ187" s="233"/>
      <c r="AK187" s="233"/>
    </row>
    <row r="188" spans="28:37" ht="15" customHeight="1" x14ac:dyDescent="0.3">
      <c r="AB188" s="237"/>
      <c r="AC188" s="237"/>
      <c r="AE188" s="237"/>
      <c r="AH188" s="233"/>
      <c r="AI188" s="237"/>
      <c r="AJ188" s="233"/>
      <c r="AK188" s="233"/>
    </row>
    <row r="189" spans="28:37" ht="15" customHeight="1" x14ac:dyDescent="0.3">
      <c r="AB189" s="237"/>
      <c r="AC189" s="237"/>
      <c r="AE189" s="237"/>
      <c r="AH189" s="233"/>
      <c r="AI189" s="237"/>
      <c r="AJ189" s="233"/>
      <c r="AK189" s="233"/>
    </row>
    <row r="190" spans="28:37" ht="15" customHeight="1" x14ac:dyDescent="0.3">
      <c r="AB190" s="237"/>
      <c r="AC190" s="237"/>
      <c r="AE190" s="237"/>
      <c r="AH190" s="233"/>
      <c r="AI190" s="237"/>
      <c r="AJ190" s="233"/>
      <c r="AK190" s="233"/>
    </row>
    <row r="191" spans="28:37" ht="15" customHeight="1" x14ac:dyDescent="0.3">
      <c r="AB191" s="237"/>
      <c r="AC191" s="237"/>
      <c r="AE191" s="237"/>
      <c r="AH191" s="233"/>
      <c r="AI191" s="237"/>
      <c r="AJ191" s="233"/>
      <c r="AK191" s="233"/>
    </row>
    <row r="192" spans="28:37" ht="15" customHeight="1" x14ac:dyDescent="0.3">
      <c r="AB192" s="237"/>
      <c r="AC192" s="237"/>
      <c r="AE192" s="237"/>
      <c r="AH192" s="233"/>
      <c r="AI192" s="237"/>
      <c r="AJ192" s="233"/>
      <c r="AK192" s="233"/>
    </row>
    <row r="193" spans="27:37" ht="15" customHeight="1" x14ac:dyDescent="0.3">
      <c r="AB193" s="237"/>
      <c r="AC193" s="237"/>
      <c r="AE193" s="237"/>
      <c r="AH193" s="233"/>
      <c r="AI193" s="237"/>
      <c r="AJ193" s="233"/>
      <c r="AK193" s="233"/>
    </row>
    <row r="194" spans="27:37" ht="15" customHeight="1" x14ac:dyDescent="0.3">
      <c r="AB194" s="237"/>
      <c r="AC194" s="237"/>
      <c r="AE194" s="237"/>
      <c r="AH194" s="233"/>
      <c r="AI194" s="237"/>
      <c r="AJ194" s="233"/>
      <c r="AK194" s="233"/>
    </row>
    <row r="195" spans="27:37" ht="15" customHeight="1" x14ac:dyDescent="0.3">
      <c r="AB195" s="237"/>
      <c r="AC195" s="237"/>
      <c r="AE195" s="237"/>
      <c r="AH195" s="233"/>
      <c r="AI195" s="237"/>
      <c r="AJ195" s="233"/>
      <c r="AK195" s="233"/>
    </row>
    <row r="196" spans="27:37" ht="15" customHeight="1" x14ac:dyDescent="0.3">
      <c r="AB196" s="237"/>
      <c r="AC196" s="237"/>
      <c r="AE196" s="237"/>
      <c r="AH196" s="233"/>
      <c r="AI196" s="237"/>
      <c r="AJ196" s="233"/>
      <c r="AK196" s="233"/>
    </row>
    <row r="197" spans="27:37" ht="15" customHeight="1" x14ac:dyDescent="0.3">
      <c r="AB197" s="237"/>
      <c r="AC197" s="237"/>
      <c r="AE197" s="237"/>
      <c r="AH197" s="233"/>
      <c r="AI197" s="237"/>
      <c r="AJ197" s="233"/>
      <c r="AK197" s="233"/>
    </row>
    <row r="198" spans="27:37" ht="15" customHeight="1" x14ac:dyDescent="0.3">
      <c r="AA198" s="247"/>
      <c r="AB198" s="237"/>
      <c r="AC198" s="237"/>
      <c r="AE198" s="237"/>
      <c r="AH198" s="233"/>
      <c r="AI198" s="237"/>
      <c r="AJ198" s="233"/>
      <c r="AK198" s="233"/>
    </row>
    <row r="199" spans="27:37" ht="15" customHeight="1" x14ac:dyDescent="0.3">
      <c r="AB199" s="237"/>
      <c r="AC199" s="237"/>
      <c r="AE199" s="237"/>
      <c r="AH199" s="233"/>
      <c r="AI199" s="237"/>
      <c r="AJ199" s="233"/>
      <c r="AK199" s="233"/>
    </row>
    <row r="200" spans="27:37" ht="15" customHeight="1" x14ac:dyDescent="0.3">
      <c r="AB200" s="237"/>
      <c r="AC200" s="237"/>
      <c r="AE200" s="237"/>
      <c r="AH200" s="233"/>
      <c r="AI200" s="237"/>
      <c r="AJ200" s="233"/>
      <c r="AK200" s="233"/>
    </row>
    <row r="201" spans="27:37" ht="15" customHeight="1" x14ac:dyDescent="0.3">
      <c r="AB201" s="237"/>
      <c r="AC201" s="237"/>
      <c r="AE201" s="237"/>
      <c r="AH201" s="233"/>
      <c r="AI201" s="237"/>
      <c r="AJ201" s="233"/>
      <c r="AK201" s="233"/>
    </row>
    <row r="202" spans="27:37" ht="15" customHeight="1" x14ac:dyDescent="0.3">
      <c r="AB202" s="237"/>
      <c r="AC202" s="237"/>
      <c r="AE202" s="237"/>
      <c r="AH202" s="233"/>
      <c r="AI202" s="237"/>
      <c r="AJ202" s="233"/>
      <c r="AK202" s="233"/>
    </row>
    <row r="203" spans="27:37" ht="15" customHeight="1" x14ac:dyDescent="0.3">
      <c r="AB203" s="237"/>
      <c r="AC203" s="237"/>
      <c r="AE203" s="237"/>
      <c r="AH203" s="233"/>
      <c r="AI203" s="237"/>
      <c r="AJ203" s="233"/>
      <c r="AK203" s="233"/>
    </row>
    <row r="204" spans="27:37" ht="15" customHeight="1" x14ac:dyDescent="0.3">
      <c r="AB204" s="237"/>
      <c r="AC204" s="237"/>
      <c r="AE204" s="237"/>
      <c r="AH204" s="233"/>
      <c r="AI204" s="237"/>
      <c r="AJ204" s="233"/>
      <c r="AK204" s="233"/>
    </row>
    <row r="205" spans="27:37" ht="15" customHeight="1" x14ac:dyDescent="0.3">
      <c r="AB205" s="237"/>
      <c r="AC205" s="237"/>
      <c r="AE205" s="237"/>
      <c r="AH205" s="233"/>
      <c r="AI205" s="237"/>
      <c r="AJ205" s="233"/>
      <c r="AK205" s="233"/>
    </row>
    <row r="206" spans="27:37" ht="15" customHeight="1" x14ac:dyDescent="0.3">
      <c r="AB206" s="237"/>
      <c r="AC206" s="237"/>
      <c r="AE206" s="237"/>
      <c r="AH206" s="233"/>
      <c r="AI206" s="237"/>
      <c r="AJ206" s="233"/>
      <c r="AK206" s="233"/>
    </row>
    <row r="207" spans="27:37" ht="15" customHeight="1" x14ac:dyDescent="0.3">
      <c r="AB207" s="237"/>
      <c r="AC207" s="237"/>
      <c r="AE207" s="237"/>
      <c r="AH207" s="233"/>
      <c r="AI207" s="237"/>
      <c r="AJ207" s="233"/>
      <c r="AK207" s="233"/>
    </row>
    <row r="208" spans="27:37" ht="15" customHeight="1" x14ac:dyDescent="0.3">
      <c r="AB208" s="237"/>
      <c r="AC208" s="237"/>
      <c r="AE208" s="237"/>
      <c r="AH208" s="233"/>
      <c r="AI208" s="237"/>
      <c r="AJ208" s="233"/>
      <c r="AK208" s="233"/>
    </row>
    <row r="209" spans="28:37" ht="15" customHeight="1" x14ac:dyDescent="0.3">
      <c r="AB209" s="237"/>
      <c r="AC209" s="237"/>
      <c r="AE209" s="237"/>
      <c r="AH209" s="233"/>
      <c r="AI209" s="237"/>
      <c r="AJ209" s="233"/>
      <c r="AK209" s="233"/>
    </row>
    <row r="210" spans="28:37" ht="15" customHeight="1" x14ac:dyDescent="0.3">
      <c r="AB210" s="237"/>
      <c r="AC210" s="237"/>
      <c r="AE210" s="237"/>
      <c r="AH210" s="233"/>
      <c r="AI210" s="237"/>
      <c r="AJ210" s="233"/>
      <c r="AK210" s="233"/>
    </row>
    <row r="211" spans="28:37" ht="15" customHeight="1" x14ac:dyDescent="0.3">
      <c r="AB211" s="237"/>
      <c r="AC211" s="237"/>
      <c r="AE211" s="237"/>
      <c r="AH211" s="233"/>
      <c r="AI211" s="237"/>
      <c r="AJ211" s="233"/>
      <c r="AK211" s="233"/>
    </row>
    <row r="212" spans="28:37" ht="15" customHeight="1" x14ac:dyDescent="0.3">
      <c r="AB212" s="237"/>
      <c r="AC212" s="237"/>
      <c r="AE212" s="237"/>
      <c r="AH212" s="233"/>
      <c r="AI212" s="237"/>
      <c r="AJ212" s="233"/>
      <c r="AK212" s="233"/>
    </row>
    <row r="213" spans="28:37" ht="15" customHeight="1" x14ac:dyDescent="0.3">
      <c r="AB213" s="237"/>
      <c r="AC213" s="237"/>
      <c r="AE213" s="237"/>
      <c r="AH213" s="233"/>
      <c r="AI213" s="237"/>
      <c r="AJ213" s="233"/>
      <c r="AK213" s="233"/>
    </row>
    <row r="214" spans="28:37" ht="15" customHeight="1" x14ac:dyDescent="0.3">
      <c r="AB214" s="237"/>
      <c r="AC214" s="237"/>
      <c r="AE214" s="237"/>
      <c r="AH214" s="233"/>
      <c r="AI214" s="237"/>
      <c r="AJ214" s="233"/>
      <c r="AK214" s="233"/>
    </row>
    <row r="215" spans="28:37" ht="15" customHeight="1" x14ac:dyDescent="0.3">
      <c r="AB215" s="237"/>
      <c r="AC215" s="237"/>
      <c r="AE215" s="237"/>
      <c r="AH215" s="233"/>
      <c r="AI215" s="237"/>
      <c r="AJ215" s="233"/>
      <c r="AK215" s="233"/>
    </row>
    <row r="216" spans="28:37" ht="15" customHeight="1" x14ac:dyDescent="0.3">
      <c r="AB216" s="237"/>
      <c r="AC216" s="237"/>
      <c r="AE216" s="237"/>
      <c r="AH216" s="233"/>
      <c r="AI216" s="237"/>
      <c r="AJ216" s="233"/>
      <c r="AK216" s="233"/>
    </row>
    <row r="217" spans="28:37" ht="15" customHeight="1" x14ac:dyDescent="0.3">
      <c r="AB217" s="237"/>
      <c r="AC217" s="237"/>
      <c r="AE217" s="237"/>
      <c r="AH217" s="233"/>
      <c r="AI217" s="237"/>
      <c r="AJ217" s="233"/>
      <c r="AK217" s="233"/>
    </row>
    <row r="218" spans="28:37" ht="15" customHeight="1" x14ac:dyDescent="0.3">
      <c r="AB218" s="237"/>
      <c r="AC218" s="237"/>
      <c r="AE218" s="237"/>
      <c r="AH218" s="233"/>
      <c r="AI218" s="237"/>
      <c r="AJ218" s="233"/>
      <c r="AK218" s="233"/>
    </row>
    <row r="219" spans="28:37" ht="15" customHeight="1" x14ac:dyDescent="0.3">
      <c r="AB219" s="237"/>
      <c r="AC219" s="237"/>
      <c r="AE219" s="237"/>
      <c r="AH219" s="233"/>
      <c r="AI219" s="237"/>
      <c r="AJ219" s="233"/>
      <c r="AK219" s="233"/>
    </row>
    <row r="220" spans="28:37" ht="15" customHeight="1" x14ac:dyDescent="0.3">
      <c r="AB220" s="237"/>
      <c r="AC220" s="237"/>
      <c r="AE220" s="237"/>
      <c r="AH220" s="233"/>
      <c r="AI220" s="237"/>
      <c r="AJ220" s="233"/>
      <c r="AK220" s="233"/>
    </row>
    <row r="221" spans="28:37" ht="15" customHeight="1" x14ac:dyDescent="0.3">
      <c r="AB221" s="237"/>
      <c r="AC221" s="237"/>
      <c r="AE221" s="237"/>
      <c r="AH221" s="233"/>
      <c r="AI221" s="237"/>
      <c r="AJ221" s="233"/>
      <c r="AK221" s="233"/>
    </row>
    <row r="222" spans="28:37" ht="15" customHeight="1" x14ac:dyDescent="0.3">
      <c r="AB222" s="237"/>
      <c r="AC222" s="237"/>
      <c r="AE222" s="237"/>
      <c r="AH222" s="233"/>
      <c r="AI222" s="237"/>
      <c r="AJ222" s="233"/>
      <c r="AK222" s="233"/>
    </row>
    <row r="223" spans="28:37" ht="15" customHeight="1" x14ac:dyDescent="0.3">
      <c r="AB223" s="237"/>
      <c r="AC223" s="237"/>
      <c r="AE223" s="237"/>
      <c r="AH223" s="233"/>
      <c r="AI223" s="237"/>
      <c r="AJ223" s="233"/>
      <c r="AK223" s="233"/>
    </row>
    <row r="224" spans="28:37" ht="15" customHeight="1" x14ac:dyDescent="0.3">
      <c r="AB224" s="237"/>
      <c r="AC224" s="237"/>
      <c r="AE224" s="237"/>
      <c r="AH224" s="233"/>
      <c r="AI224" s="237"/>
      <c r="AJ224" s="233"/>
      <c r="AK224" s="233"/>
    </row>
    <row r="225" spans="28:37" ht="15" customHeight="1" x14ac:dyDescent="0.3">
      <c r="AB225" s="237"/>
      <c r="AC225" s="237"/>
      <c r="AE225" s="237"/>
      <c r="AH225" s="233"/>
      <c r="AI225" s="237"/>
      <c r="AJ225" s="233"/>
      <c r="AK225" s="233"/>
    </row>
    <row r="226" spans="28:37" ht="15" customHeight="1" x14ac:dyDescent="0.3">
      <c r="AB226" s="237"/>
      <c r="AC226" s="237"/>
      <c r="AE226" s="237"/>
      <c r="AH226" s="233"/>
      <c r="AI226" s="237"/>
      <c r="AJ226" s="233"/>
      <c r="AK226" s="233"/>
    </row>
    <row r="227" spans="28:37" ht="15" customHeight="1" x14ac:dyDescent="0.3">
      <c r="AB227" s="237"/>
      <c r="AC227" s="237"/>
      <c r="AE227" s="237"/>
      <c r="AH227" s="233"/>
      <c r="AI227" s="237"/>
      <c r="AJ227" s="233"/>
      <c r="AK227" s="233"/>
    </row>
    <row r="228" spans="28:37" ht="15" customHeight="1" x14ac:dyDescent="0.3">
      <c r="AB228" s="237"/>
      <c r="AC228" s="237"/>
      <c r="AE228" s="237"/>
      <c r="AH228" s="233"/>
      <c r="AI228" s="237"/>
      <c r="AJ228" s="233"/>
      <c r="AK228" s="233"/>
    </row>
    <row r="229" spans="28:37" ht="15" customHeight="1" x14ac:dyDescent="0.3">
      <c r="AB229" s="237"/>
      <c r="AC229" s="237"/>
      <c r="AE229" s="237"/>
      <c r="AH229" s="233"/>
      <c r="AI229" s="237"/>
      <c r="AJ229" s="233"/>
      <c r="AK229" s="233"/>
    </row>
    <row r="230" spans="28:37" ht="15" customHeight="1" x14ac:dyDescent="0.3">
      <c r="AB230" s="237"/>
      <c r="AC230" s="237"/>
      <c r="AE230" s="237"/>
      <c r="AH230" s="233"/>
      <c r="AI230" s="237"/>
      <c r="AJ230" s="233"/>
      <c r="AK230" s="233"/>
    </row>
    <row r="231" spans="28:37" ht="15" customHeight="1" x14ac:dyDescent="0.3">
      <c r="AB231" s="237"/>
      <c r="AC231" s="237"/>
      <c r="AE231" s="237"/>
      <c r="AH231" s="233"/>
      <c r="AI231" s="237"/>
      <c r="AJ231" s="233"/>
      <c r="AK231" s="233"/>
    </row>
    <row r="232" spans="28:37" ht="15" customHeight="1" x14ac:dyDescent="0.3">
      <c r="AB232" s="237"/>
      <c r="AC232" s="237"/>
      <c r="AE232" s="237"/>
      <c r="AH232" s="233"/>
      <c r="AI232" s="237"/>
      <c r="AJ232" s="233"/>
      <c r="AK232" s="233"/>
    </row>
    <row r="233" spans="28:37" ht="15" customHeight="1" x14ac:dyDescent="0.3">
      <c r="AB233" s="237"/>
      <c r="AC233" s="237"/>
      <c r="AE233" s="237"/>
      <c r="AH233" s="233"/>
      <c r="AI233" s="237"/>
      <c r="AJ233" s="233"/>
      <c r="AK233" s="233"/>
    </row>
    <row r="234" spans="28:37" ht="15" customHeight="1" x14ac:dyDescent="0.3">
      <c r="AB234" s="237"/>
      <c r="AC234" s="237"/>
      <c r="AE234" s="237"/>
      <c r="AH234" s="233"/>
      <c r="AI234" s="237"/>
      <c r="AJ234" s="233"/>
      <c r="AK234" s="233"/>
    </row>
    <row r="235" spans="28:37" ht="15" customHeight="1" x14ac:dyDescent="0.3">
      <c r="AB235" s="237"/>
      <c r="AC235" s="237"/>
      <c r="AE235" s="237"/>
      <c r="AH235" s="233"/>
      <c r="AI235" s="237"/>
      <c r="AJ235" s="233"/>
      <c r="AK235" s="233"/>
    </row>
    <row r="236" spans="28:37" ht="15" customHeight="1" x14ac:dyDescent="0.3">
      <c r="AB236" s="237"/>
      <c r="AC236" s="237"/>
      <c r="AE236" s="237"/>
      <c r="AH236" s="233"/>
      <c r="AI236" s="237"/>
      <c r="AJ236" s="233"/>
      <c r="AK236" s="233"/>
    </row>
    <row r="237" spans="28:37" ht="15" customHeight="1" x14ac:dyDescent="0.3">
      <c r="AB237" s="237"/>
      <c r="AC237" s="237"/>
      <c r="AE237" s="237"/>
      <c r="AH237" s="233"/>
      <c r="AI237" s="237"/>
      <c r="AJ237" s="233"/>
      <c r="AK237" s="233"/>
    </row>
    <row r="238" spans="28:37" ht="15" customHeight="1" x14ac:dyDescent="0.3">
      <c r="AB238" s="237"/>
      <c r="AC238" s="237"/>
      <c r="AE238" s="237"/>
      <c r="AH238" s="233"/>
      <c r="AI238" s="237"/>
      <c r="AJ238" s="233"/>
      <c r="AK238" s="233"/>
    </row>
    <row r="239" spans="28:37" ht="15" customHeight="1" x14ac:dyDescent="0.3">
      <c r="AB239" s="237"/>
      <c r="AC239" s="237"/>
      <c r="AE239" s="237"/>
      <c r="AH239" s="233"/>
      <c r="AI239" s="237"/>
      <c r="AJ239" s="233"/>
      <c r="AK239" s="233"/>
    </row>
    <row r="240" spans="28:37" ht="15" customHeight="1" x14ac:dyDescent="0.3">
      <c r="AB240" s="237"/>
      <c r="AC240" s="237"/>
      <c r="AE240" s="237"/>
      <c r="AH240" s="233"/>
      <c r="AI240" s="237"/>
      <c r="AJ240" s="233"/>
      <c r="AK240" s="233"/>
    </row>
    <row r="241" spans="27:37" ht="15" customHeight="1" x14ac:dyDescent="0.3">
      <c r="AB241" s="237"/>
      <c r="AC241" s="237"/>
      <c r="AE241" s="237"/>
      <c r="AH241" s="233"/>
      <c r="AI241" s="237"/>
      <c r="AJ241" s="233"/>
      <c r="AK241" s="233"/>
    </row>
    <row r="242" spans="27:37" ht="15" customHeight="1" x14ac:dyDescent="0.3">
      <c r="AB242" s="237"/>
      <c r="AC242" s="237"/>
      <c r="AE242" s="237"/>
      <c r="AH242" s="233"/>
      <c r="AI242" s="237"/>
      <c r="AJ242" s="233"/>
      <c r="AK242" s="233"/>
    </row>
    <row r="243" spans="27:37" ht="15" customHeight="1" x14ac:dyDescent="0.3">
      <c r="AB243" s="237"/>
      <c r="AC243" s="237"/>
      <c r="AE243" s="237"/>
      <c r="AH243" s="233"/>
      <c r="AI243" s="237"/>
      <c r="AJ243" s="233"/>
      <c r="AK243" s="233"/>
    </row>
    <row r="244" spans="27:37" ht="15" customHeight="1" x14ac:dyDescent="0.3">
      <c r="AB244" s="237"/>
      <c r="AC244" s="237"/>
      <c r="AE244" s="237"/>
      <c r="AH244" s="233"/>
      <c r="AI244" s="237"/>
      <c r="AJ244" s="233"/>
      <c r="AK244" s="233"/>
    </row>
    <row r="245" spans="27:37" ht="15" customHeight="1" x14ac:dyDescent="0.3">
      <c r="AB245" s="237"/>
      <c r="AC245" s="237"/>
      <c r="AE245" s="237"/>
      <c r="AH245" s="233"/>
      <c r="AI245" s="237"/>
      <c r="AJ245" s="233"/>
      <c r="AK245" s="233"/>
    </row>
    <row r="246" spans="27:37" ht="15" customHeight="1" x14ac:dyDescent="0.3">
      <c r="AA246" s="247"/>
      <c r="AB246" s="237"/>
      <c r="AC246" s="237"/>
      <c r="AE246" s="237"/>
      <c r="AH246" s="233"/>
      <c r="AI246" s="237"/>
      <c r="AJ246" s="233"/>
      <c r="AK246" s="233"/>
    </row>
    <row r="247" spans="27:37" ht="15" customHeight="1" x14ac:dyDescent="0.3">
      <c r="AB247" s="237"/>
      <c r="AC247" s="237"/>
      <c r="AE247" s="237"/>
      <c r="AH247" s="233"/>
      <c r="AI247" s="237"/>
      <c r="AJ247" s="233"/>
      <c r="AK247" s="233"/>
    </row>
    <row r="248" spans="27:37" ht="15" customHeight="1" x14ac:dyDescent="0.3">
      <c r="AB248" s="237"/>
      <c r="AC248" s="237"/>
      <c r="AE248" s="237"/>
      <c r="AH248" s="233"/>
      <c r="AI248" s="237"/>
      <c r="AJ248" s="233"/>
      <c r="AK248" s="233"/>
    </row>
    <row r="249" spans="27:37" ht="15" customHeight="1" x14ac:dyDescent="0.3">
      <c r="AB249" s="237"/>
      <c r="AC249" s="237"/>
      <c r="AE249" s="237"/>
      <c r="AH249" s="233"/>
      <c r="AI249" s="237"/>
      <c r="AJ249" s="233"/>
      <c r="AK249" s="233"/>
    </row>
    <row r="250" spans="27:37" ht="15" customHeight="1" x14ac:dyDescent="0.3">
      <c r="AB250" s="237"/>
      <c r="AC250" s="237"/>
      <c r="AE250" s="237"/>
      <c r="AH250" s="233"/>
      <c r="AI250" s="237"/>
      <c r="AJ250" s="233"/>
      <c r="AK250" s="233"/>
    </row>
    <row r="251" spans="27:37" ht="15" customHeight="1" x14ac:dyDescent="0.3">
      <c r="AB251" s="237"/>
      <c r="AC251" s="237"/>
      <c r="AE251" s="237"/>
      <c r="AH251" s="233"/>
      <c r="AI251" s="237"/>
      <c r="AJ251" s="233"/>
      <c r="AK251" s="233"/>
    </row>
    <row r="252" spans="27:37" ht="15" customHeight="1" x14ac:dyDescent="0.3">
      <c r="AB252" s="237"/>
      <c r="AC252" s="237"/>
      <c r="AE252" s="237"/>
      <c r="AH252" s="233"/>
      <c r="AI252" s="237"/>
      <c r="AJ252" s="233"/>
      <c r="AK252" s="233"/>
    </row>
    <row r="253" spans="27:37" ht="15" customHeight="1" x14ac:dyDescent="0.3">
      <c r="AB253" s="237"/>
      <c r="AC253" s="237"/>
      <c r="AE253" s="237"/>
      <c r="AH253" s="233"/>
      <c r="AI253" s="237"/>
      <c r="AJ253" s="233"/>
      <c r="AK253" s="233"/>
    </row>
    <row r="254" spans="27:37" ht="15" customHeight="1" x14ac:dyDescent="0.3">
      <c r="AB254" s="237"/>
      <c r="AC254" s="237"/>
      <c r="AE254" s="237"/>
      <c r="AH254" s="233"/>
      <c r="AI254" s="237"/>
      <c r="AJ254" s="233"/>
      <c r="AK254" s="233"/>
    </row>
    <row r="255" spans="27:37" ht="15" customHeight="1" x14ac:dyDescent="0.3">
      <c r="AB255" s="237"/>
      <c r="AC255" s="237"/>
      <c r="AE255" s="237"/>
      <c r="AH255" s="233"/>
      <c r="AI255" s="237"/>
      <c r="AJ255" s="233"/>
      <c r="AK255" s="233"/>
    </row>
    <row r="256" spans="27:37" ht="15" customHeight="1" x14ac:dyDescent="0.3">
      <c r="AB256" s="237"/>
      <c r="AC256" s="237"/>
      <c r="AE256" s="237"/>
      <c r="AH256" s="233"/>
      <c r="AI256" s="237"/>
      <c r="AJ256" s="233"/>
      <c r="AK256" s="233"/>
    </row>
    <row r="257" spans="28:37" ht="15" customHeight="1" x14ac:dyDescent="0.3">
      <c r="AB257" s="237"/>
      <c r="AC257" s="237"/>
      <c r="AE257" s="237"/>
      <c r="AH257" s="233"/>
      <c r="AI257" s="237"/>
      <c r="AJ257" s="233"/>
      <c r="AK257" s="233"/>
    </row>
    <row r="258" spans="28:37" ht="15" customHeight="1" x14ac:dyDescent="0.3">
      <c r="AB258" s="237"/>
      <c r="AC258" s="237"/>
      <c r="AE258" s="237"/>
      <c r="AH258" s="233"/>
      <c r="AI258" s="237"/>
      <c r="AJ258" s="233"/>
      <c r="AK258" s="233"/>
    </row>
    <row r="259" spans="28:37" ht="15" customHeight="1" x14ac:dyDescent="0.3">
      <c r="AB259" s="237"/>
      <c r="AC259" s="237"/>
      <c r="AE259" s="237"/>
      <c r="AH259" s="233"/>
      <c r="AI259" s="237"/>
      <c r="AJ259" s="233"/>
      <c r="AK259" s="233"/>
    </row>
    <row r="260" spans="28:37" ht="15" customHeight="1" x14ac:dyDescent="0.3">
      <c r="AB260" s="237"/>
      <c r="AC260" s="237"/>
      <c r="AE260" s="237"/>
      <c r="AH260" s="233"/>
      <c r="AI260" s="237"/>
      <c r="AJ260" s="233"/>
      <c r="AK260" s="233"/>
    </row>
    <row r="261" spans="28:37" ht="15" customHeight="1" x14ac:dyDescent="0.3">
      <c r="AB261" s="237"/>
      <c r="AC261" s="237"/>
      <c r="AE261" s="237"/>
      <c r="AH261" s="233"/>
      <c r="AI261" s="237"/>
      <c r="AJ261" s="233"/>
      <c r="AK261" s="233"/>
    </row>
    <row r="262" spans="28:37" ht="15" customHeight="1" x14ac:dyDescent="0.3">
      <c r="AB262" s="237"/>
      <c r="AC262" s="237"/>
      <c r="AE262" s="237"/>
      <c r="AH262" s="233"/>
      <c r="AI262" s="237"/>
      <c r="AJ262" s="233"/>
      <c r="AK262" s="233"/>
    </row>
    <row r="263" spans="28:37" ht="15" customHeight="1" x14ac:dyDescent="0.3">
      <c r="AB263" s="237"/>
      <c r="AC263" s="237"/>
      <c r="AE263" s="237"/>
      <c r="AH263" s="233"/>
      <c r="AI263" s="237"/>
      <c r="AJ263" s="233"/>
      <c r="AK263" s="233"/>
    </row>
    <row r="264" spans="28:37" ht="15" customHeight="1" x14ac:dyDescent="0.3">
      <c r="AB264" s="237"/>
      <c r="AC264" s="237"/>
      <c r="AE264" s="237"/>
      <c r="AH264" s="233"/>
      <c r="AI264" s="237"/>
      <c r="AJ264" s="233"/>
      <c r="AK264" s="233"/>
    </row>
    <row r="265" spans="28:37" ht="15" customHeight="1" x14ac:dyDescent="0.3">
      <c r="AB265" s="237"/>
      <c r="AC265" s="237"/>
      <c r="AE265" s="237"/>
      <c r="AH265" s="233"/>
      <c r="AI265" s="237"/>
      <c r="AJ265" s="233"/>
      <c r="AK265" s="233"/>
    </row>
    <row r="266" spans="28:37" ht="15" customHeight="1" x14ac:dyDescent="0.3">
      <c r="AB266" s="237"/>
      <c r="AC266" s="237"/>
      <c r="AE266" s="237"/>
      <c r="AH266" s="233"/>
      <c r="AI266" s="237"/>
      <c r="AJ266" s="233"/>
      <c r="AK266" s="233"/>
    </row>
    <row r="267" spans="28:37" ht="15" customHeight="1" x14ac:dyDescent="0.3">
      <c r="AB267" s="237"/>
      <c r="AC267" s="237"/>
      <c r="AE267" s="237"/>
      <c r="AH267" s="233"/>
      <c r="AI267" s="237"/>
      <c r="AJ267" s="233"/>
      <c r="AK267" s="233"/>
    </row>
    <row r="268" spans="28:37" ht="15" customHeight="1" x14ac:dyDescent="0.3">
      <c r="AB268" s="237"/>
      <c r="AC268" s="237"/>
      <c r="AE268" s="237"/>
      <c r="AH268" s="233"/>
      <c r="AI268" s="237"/>
      <c r="AJ268" s="233"/>
      <c r="AK268" s="233"/>
    </row>
    <row r="269" spans="28:37" ht="15" customHeight="1" x14ac:dyDescent="0.3">
      <c r="AB269" s="237"/>
      <c r="AC269" s="237"/>
      <c r="AE269" s="237"/>
      <c r="AH269" s="233"/>
      <c r="AI269" s="237"/>
      <c r="AJ269" s="233"/>
      <c r="AK269" s="233"/>
    </row>
    <row r="270" spans="28:37" ht="15" customHeight="1" x14ac:dyDescent="0.3">
      <c r="AB270" s="237"/>
      <c r="AC270" s="237"/>
      <c r="AE270" s="237"/>
      <c r="AH270" s="233"/>
      <c r="AI270" s="237"/>
      <c r="AJ270" s="233"/>
      <c r="AK270" s="233"/>
    </row>
    <row r="271" spans="28:37" ht="15" customHeight="1" x14ac:dyDescent="0.3">
      <c r="AB271" s="237"/>
      <c r="AC271" s="237"/>
      <c r="AE271" s="237"/>
      <c r="AH271" s="233"/>
      <c r="AI271" s="237"/>
      <c r="AJ271" s="233"/>
      <c r="AK271" s="233"/>
    </row>
    <row r="272" spans="28:37" ht="15" customHeight="1" x14ac:dyDescent="0.3">
      <c r="AB272" s="237"/>
      <c r="AC272" s="237"/>
      <c r="AE272" s="237"/>
      <c r="AH272" s="233"/>
      <c r="AI272" s="237"/>
      <c r="AJ272" s="233"/>
      <c r="AK272" s="233"/>
    </row>
    <row r="273" spans="28:37" ht="15" customHeight="1" x14ac:dyDescent="0.3">
      <c r="AB273" s="237"/>
      <c r="AC273" s="237"/>
      <c r="AE273" s="237"/>
      <c r="AH273" s="233"/>
      <c r="AI273" s="237"/>
      <c r="AJ273" s="233"/>
      <c r="AK273" s="233"/>
    </row>
    <row r="274" spans="28:37" ht="15" customHeight="1" x14ac:dyDescent="0.3">
      <c r="AB274" s="237"/>
      <c r="AC274" s="237"/>
      <c r="AE274" s="237"/>
      <c r="AH274" s="233"/>
      <c r="AI274" s="237"/>
      <c r="AJ274" s="233"/>
      <c r="AK274" s="233"/>
    </row>
    <row r="275" spans="28:37" ht="15" customHeight="1" x14ac:dyDescent="0.3">
      <c r="AB275" s="237"/>
      <c r="AC275" s="237"/>
      <c r="AE275" s="237"/>
      <c r="AH275" s="233"/>
      <c r="AI275" s="237"/>
      <c r="AJ275" s="233"/>
      <c r="AK275" s="233"/>
    </row>
    <row r="276" spans="28:37" ht="15" customHeight="1" x14ac:dyDescent="0.3">
      <c r="AB276" s="237"/>
      <c r="AC276" s="237"/>
      <c r="AE276" s="237"/>
      <c r="AH276" s="233"/>
      <c r="AI276" s="237"/>
      <c r="AJ276" s="233"/>
      <c r="AK276" s="233"/>
    </row>
    <row r="277" spans="28:37" ht="15" customHeight="1" x14ac:dyDescent="0.3">
      <c r="AB277" s="237"/>
      <c r="AC277" s="237"/>
      <c r="AE277" s="237"/>
      <c r="AH277" s="233"/>
      <c r="AI277" s="237"/>
      <c r="AJ277" s="233"/>
      <c r="AK277" s="233"/>
    </row>
    <row r="278" spans="28:37" ht="15" customHeight="1" x14ac:dyDescent="0.3">
      <c r="AB278" s="237"/>
      <c r="AC278" s="237"/>
      <c r="AE278" s="237"/>
      <c r="AH278" s="233"/>
      <c r="AI278" s="237"/>
      <c r="AJ278" s="233"/>
      <c r="AK278" s="233"/>
    </row>
    <row r="279" spans="28:37" ht="15" customHeight="1" x14ac:dyDescent="0.3">
      <c r="AB279" s="237"/>
      <c r="AC279" s="237"/>
      <c r="AE279" s="237"/>
      <c r="AH279" s="233"/>
      <c r="AI279" s="237"/>
      <c r="AJ279" s="233"/>
      <c r="AK279" s="233"/>
    </row>
    <row r="280" spans="28:37" ht="15" customHeight="1" x14ac:dyDescent="0.3">
      <c r="AB280" s="237"/>
      <c r="AC280" s="237"/>
      <c r="AE280" s="237"/>
      <c r="AH280" s="233"/>
      <c r="AI280" s="237"/>
      <c r="AJ280" s="233"/>
      <c r="AK280" s="233"/>
    </row>
    <row r="281" spans="28:37" ht="15" customHeight="1" x14ac:dyDescent="0.3">
      <c r="AB281" s="237"/>
      <c r="AC281" s="237"/>
      <c r="AE281" s="237"/>
      <c r="AH281" s="233"/>
      <c r="AI281" s="237"/>
      <c r="AJ281" s="233"/>
      <c r="AK281" s="233"/>
    </row>
    <row r="282" spans="28:37" ht="15" customHeight="1" x14ac:dyDescent="0.3">
      <c r="AB282" s="237"/>
      <c r="AC282" s="237"/>
      <c r="AE282" s="237"/>
      <c r="AH282" s="233"/>
      <c r="AI282" s="237"/>
      <c r="AJ282" s="233"/>
      <c r="AK282" s="233"/>
    </row>
    <row r="283" spans="28:37" ht="15" customHeight="1" x14ac:dyDescent="0.3">
      <c r="AB283" s="237"/>
      <c r="AC283" s="237"/>
      <c r="AE283" s="237"/>
      <c r="AH283" s="233"/>
      <c r="AI283" s="237"/>
      <c r="AJ283" s="233"/>
      <c r="AK283" s="233"/>
    </row>
    <row r="284" spans="28:37" ht="15" customHeight="1" x14ac:dyDescent="0.3">
      <c r="AB284" s="237"/>
      <c r="AC284" s="237"/>
      <c r="AE284" s="237"/>
      <c r="AH284" s="233"/>
      <c r="AI284" s="237"/>
      <c r="AJ284" s="233"/>
      <c r="AK284" s="233"/>
    </row>
    <row r="285" spans="28:37" ht="15" customHeight="1" x14ac:dyDescent="0.3">
      <c r="AB285" s="237"/>
      <c r="AC285" s="237"/>
      <c r="AE285" s="237"/>
      <c r="AH285" s="233"/>
      <c r="AI285" s="237"/>
      <c r="AJ285" s="233"/>
      <c r="AK285" s="233"/>
    </row>
    <row r="286" spans="28:37" ht="15" customHeight="1" x14ac:dyDescent="0.3">
      <c r="AB286" s="237"/>
      <c r="AC286" s="237"/>
      <c r="AE286" s="237"/>
      <c r="AH286" s="233"/>
      <c r="AI286" s="237"/>
      <c r="AJ286" s="233"/>
      <c r="AK286" s="233"/>
    </row>
    <row r="287" spans="28:37" ht="15" customHeight="1" x14ac:dyDescent="0.3">
      <c r="AB287" s="237"/>
      <c r="AC287" s="237"/>
      <c r="AE287" s="237"/>
      <c r="AH287" s="233"/>
      <c r="AI287" s="237"/>
      <c r="AJ287" s="233"/>
      <c r="AK287" s="233"/>
    </row>
    <row r="288" spans="28:37" ht="15" customHeight="1" x14ac:dyDescent="0.3">
      <c r="AB288" s="237"/>
      <c r="AC288" s="237"/>
      <c r="AE288" s="237"/>
      <c r="AH288" s="233"/>
      <c r="AI288" s="237"/>
      <c r="AJ288" s="233"/>
      <c r="AK288" s="233"/>
    </row>
    <row r="289" spans="28:37" ht="15" customHeight="1" x14ac:dyDescent="0.3">
      <c r="AB289" s="237"/>
      <c r="AC289" s="237"/>
      <c r="AE289" s="237"/>
      <c r="AH289" s="233"/>
      <c r="AI289" s="237"/>
      <c r="AJ289" s="233"/>
      <c r="AK289" s="233"/>
    </row>
    <row r="290" spans="28:37" ht="15" customHeight="1" x14ac:dyDescent="0.3">
      <c r="AB290" s="237"/>
      <c r="AC290" s="237"/>
      <c r="AE290" s="237"/>
      <c r="AH290" s="233"/>
      <c r="AI290" s="237"/>
      <c r="AJ290" s="233"/>
      <c r="AK290" s="233"/>
    </row>
    <row r="291" spans="28:37" ht="15" customHeight="1" x14ac:dyDescent="0.3">
      <c r="AB291" s="237"/>
      <c r="AC291" s="237"/>
      <c r="AE291" s="237"/>
      <c r="AH291" s="233"/>
      <c r="AI291" s="237"/>
      <c r="AJ291" s="233"/>
      <c r="AK291" s="233"/>
    </row>
    <row r="292" spans="28:37" ht="15" customHeight="1" x14ac:dyDescent="0.3">
      <c r="AB292" s="237"/>
      <c r="AC292" s="237"/>
      <c r="AE292" s="237"/>
      <c r="AH292" s="233"/>
      <c r="AI292" s="237"/>
      <c r="AJ292" s="233"/>
      <c r="AK292" s="233"/>
    </row>
    <row r="293" spans="28:37" ht="15" customHeight="1" x14ac:dyDescent="0.3">
      <c r="AB293" s="237"/>
      <c r="AC293" s="237"/>
      <c r="AE293" s="237"/>
      <c r="AH293" s="233"/>
      <c r="AI293" s="237"/>
      <c r="AJ293" s="233"/>
      <c r="AK293" s="233"/>
    </row>
    <row r="294" spans="28:37" ht="15" customHeight="1" x14ac:dyDescent="0.3">
      <c r="AB294" s="237"/>
      <c r="AC294" s="237"/>
      <c r="AE294" s="237"/>
      <c r="AH294" s="233"/>
      <c r="AI294" s="237"/>
      <c r="AJ294" s="233"/>
      <c r="AK294" s="233"/>
    </row>
    <row r="295" spans="28:37" ht="15" customHeight="1" x14ac:dyDescent="0.3">
      <c r="AB295" s="237"/>
      <c r="AC295" s="237"/>
      <c r="AE295" s="237"/>
      <c r="AH295" s="233"/>
      <c r="AI295" s="237"/>
      <c r="AJ295" s="233"/>
      <c r="AK295" s="233"/>
    </row>
    <row r="296" spans="28:37" ht="15" customHeight="1" x14ac:dyDescent="0.3">
      <c r="AB296" s="237"/>
      <c r="AC296" s="237"/>
      <c r="AE296" s="237"/>
      <c r="AH296" s="233"/>
      <c r="AI296" s="237"/>
      <c r="AJ296" s="233"/>
      <c r="AK296" s="233"/>
    </row>
    <row r="297" spans="28:37" ht="15" customHeight="1" x14ac:dyDescent="0.3">
      <c r="AB297" s="237"/>
      <c r="AC297" s="237"/>
      <c r="AE297" s="237"/>
      <c r="AH297" s="233"/>
      <c r="AI297" s="237"/>
      <c r="AJ297" s="233"/>
      <c r="AK297" s="233"/>
    </row>
    <row r="298" spans="28:37" ht="15" customHeight="1" x14ac:dyDescent="0.3">
      <c r="AB298" s="237"/>
      <c r="AC298" s="237"/>
      <c r="AE298" s="237"/>
      <c r="AH298" s="233"/>
      <c r="AI298" s="237"/>
      <c r="AJ298" s="233"/>
      <c r="AK298" s="233"/>
    </row>
    <row r="299" spans="28:37" ht="15" customHeight="1" x14ac:dyDescent="0.3">
      <c r="AB299" s="237"/>
      <c r="AC299" s="237"/>
      <c r="AE299" s="237"/>
      <c r="AH299" s="233"/>
      <c r="AI299" s="237"/>
      <c r="AJ299" s="233"/>
      <c r="AK299" s="233"/>
    </row>
    <row r="300" spans="28:37" ht="15" customHeight="1" x14ac:dyDescent="0.3">
      <c r="AB300" s="237"/>
      <c r="AC300" s="237"/>
      <c r="AE300" s="237"/>
      <c r="AH300" s="233"/>
      <c r="AI300" s="237"/>
      <c r="AJ300" s="233"/>
      <c r="AK300" s="233"/>
    </row>
    <row r="301" spans="28:37" ht="15" customHeight="1" x14ac:dyDescent="0.3">
      <c r="AB301" s="237"/>
      <c r="AC301" s="237"/>
      <c r="AE301" s="237"/>
      <c r="AH301" s="233"/>
      <c r="AI301" s="237"/>
      <c r="AJ301" s="233"/>
      <c r="AK301" s="233"/>
    </row>
    <row r="302" spans="28:37" ht="15" customHeight="1" x14ac:dyDescent="0.3">
      <c r="AB302" s="237"/>
      <c r="AC302" s="237"/>
      <c r="AE302" s="237"/>
      <c r="AH302" s="233"/>
      <c r="AI302" s="237"/>
      <c r="AJ302" s="233"/>
      <c r="AK302" s="233"/>
    </row>
    <row r="303" spans="28:37" ht="15" customHeight="1" x14ac:dyDescent="0.3">
      <c r="AB303" s="237"/>
      <c r="AC303" s="237"/>
      <c r="AE303" s="237"/>
      <c r="AH303" s="233"/>
      <c r="AI303" s="237"/>
      <c r="AJ303" s="233"/>
      <c r="AK303" s="233"/>
    </row>
    <row r="304" spans="28:37" ht="15" customHeight="1" x14ac:dyDescent="0.3">
      <c r="AB304" s="237"/>
      <c r="AC304" s="237"/>
      <c r="AE304" s="237"/>
      <c r="AH304" s="233"/>
      <c r="AI304" s="237"/>
      <c r="AJ304" s="233"/>
      <c r="AK304" s="233"/>
    </row>
    <row r="305" spans="28:37" ht="15" customHeight="1" x14ac:dyDescent="0.3">
      <c r="AB305" s="237"/>
      <c r="AC305" s="237"/>
      <c r="AE305" s="237"/>
      <c r="AH305" s="233"/>
      <c r="AI305" s="237"/>
      <c r="AJ305" s="233"/>
      <c r="AK305" s="233"/>
    </row>
    <row r="306" spans="28:37" ht="15" customHeight="1" x14ac:dyDescent="0.3">
      <c r="AB306" s="237"/>
      <c r="AC306" s="237"/>
      <c r="AE306" s="237"/>
      <c r="AH306" s="233"/>
      <c r="AI306" s="237"/>
      <c r="AJ306" s="233"/>
      <c r="AK306" s="233"/>
    </row>
    <row r="307" spans="28:37" ht="15" customHeight="1" x14ac:dyDescent="0.3">
      <c r="AB307" s="237"/>
      <c r="AC307" s="237"/>
      <c r="AE307" s="237"/>
      <c r="AH307" s="233"/>
      <c r="AI307" s="237"/>
      <c r="AJ307" s="233"/>
      <c r="AK307" s="233"/>
    </row>
    <row r="308" spans="28:37" ht="15" customHeight="1" x14ac:dyDescent="0.3">
      <c r="AB308" s="237"/>
      <c r="AC308" s="237"/>
      <c r="AE308" s="237"/>
      <c r="AH308" s="233"/>
      <c r="AI308" s="237"/>
      <c r="AJ308" s="233"/>
      <c r="AK308" s="233"/>
    </row>
    <row r="309" spans="28:37" ht="15" customHeight="1" x14ac:dyDescent="0.3">
      <c r="AB309" s="237"/>
      <c r="AC309" s="237"/>
      <c r="AE309" s="237"/>
      <c r="AH309" s="233"/>
      <c r="AI309" s="237"/>
      <c r="AJ309" s="233"/>
      <c r="AK309" s="233"/>
    </row>
    <row r="310" spans="28:37" ht="15" customHeight="1" x14ac:dyDescent="0.3">
      <c r="AB310" s="237"/>
      <c r="AC310" s="237"/>
      <c r="AE310" s="237"/>
      <c r="AH310" s="233"/>
      <c r="AI310" s="237"/>
      <c r="AJ310" s="233"/>
      <c r="AK310" s="233"/>
    </row>
    <row r="311" spans="28:37" ht="15" customHeight="1" x14ac:dyDescent="0.3">
      <c r="AB311" s="237"/>
      <c r="AC311" s="237"/>
      <c r="AE311" s="237"/>
      <c r="AH311" s="233"/>
      <c r="AI311" s="237"/>
      <c r="AJ311" s="233"/>
      <c r="AK311" s="233"/>
    </row>
    <row r="312" spans="28:37" ht="15" customHeight="1" x14ac:dyDescent="0.3">
      <c r="AB312" s="237"/>
      <c r="AC312" s="237"/>
      <c r="AE312" s="237"/>
      <c r="AH312" s="233"/>
      <c r="AI312" s="237"/>
      <c r="AJ312" s="233"/>
      <c r="AK312" s="233"/>
    </row>
    <row r="313" spans="28:37" ht="15" customHeight="1" x14ac:dyDescent="0.3">
      <c r="AB313" s="237"/>
      <c r="AC313" s="237"/>
      <c r="AE313" s="237"/>
      <c r="AH313" s="233"/>
      <c r="AI313" s="237"/>
      <c r="AJ313" s="233"/>
      <c r="AK313" s="233"/>
    </row>
    <row r="314" spans="28:37" ht="15" customHeight="1" x14ac:dyDescent="0.3">
      <c r="AB314" s="237"/>
      <c r="AC314" s="237"/>
      <c r="AE314" s="237"/>
      <c r="AH314" s="233"/>
      <c r="AI314" s="237"/>
      <c r="AJ314" s="233"/>
      <c r="AK314" s="233"/>
    </row>
    <row r="315" spans="28:37" ht="15" customHeight="1" x14ac:dyDescent="0.3">
      <c r="AB315" s="237"/>
      <c r="AC315" s="237"/>
      <c r="AE315" s="237"/>
      <c r="AH315" s="233"/>
      <c r="AI315" s="237"/>
      <c r="AJ315" s="233"/>
      <c r="AK315" s="233"/>
    </row>
    <row r="316" spans="28:37" ht="15" customHeight="1" x14ac:dyDescent="0.3">
      <c r="AB316" s="237"/>
      <c r="AC316" s="237"/>
      <c r="AE316" s="237"/>
      <c r="AH316" s="233"/>
      <c r="AI316" s="237"/>
      <c r="AJ316" s="233"/>
      <c r="AK316" s="233"/>
    </row>
    <row r="317" spans="28:37" ht="15" customHeight="1" x14ac:dyDescent="0.3">
      <c r="AB317" s="237"/>
      <c r="AC317" s="237"/>
      <c r="AE317" s="237"/>
      <c r="AH317" s="233"/>
      <c r="AI317" s="237"/>
      <c r="AJ317" s="233"/>
      <c r="AK317" s="233"/>
    </row>
    <row r="318" spans="28:37" ht="15" customHeight="1" x14ac:dyDescent="0.3">
      <c r="AB318" s="237"/>
      <c r="AC318" s="237"/>
      <c r="AE318" s="237"/>
      <c r="AH318" s="233"/>
      <c r="AI318" s="237"/>
      <c r="AJ318" s="233"/>
      <c r="AK318" s="233"/>
    </row>
    <row r="319" spans="28:37" ht="15" customHeight="1" x14ac:dyDescent="0.3">
      <c r="AB319" s="237"/>
      <c r="AC319" s="237"/>
      <c r="AE319" s="237"/>
      <c r="AH319" s="233"/>
      <c r="AI319" s="237"/>
      <c r="AJ319" s="233"/>
      <c r="AK319" s="233"/>
    </row>
    <row r="320" spans="28:37" ht="15" customHeight="1" x14ac:dyDescent="0.3">
      <c r="AB320" s="237"/>
      <c r="AC320" s="237"/>
      <c r="AE320" s="237"/>
      <c r="AH320" s="233"/>
      <c r="AI320" s="237"/>
      <c r="AJ320" s="233"/>
      <c r="AK320" s="233"/>
    </row>
    <row r="321" spans="28:37" ht="15" customHeight="1" x14ac:dyDescent="0.3">
      <c r="AB321" s="237"/>
      <c r="AC321" s="237"/>
      <c r="AE321" s="237"/>
      <c r="AH321" s="233"/>
      <c r="AI321" s="237"/>
      <c r="AJ321" s="233"/>
      <c r="AK321" s="233"/>
    </row>
    <row r="322" spans="28:37" ht="15" customHeight="1" x14ac:dyDescent="0.3">
      <c r="AB322" s="237"/>
      <c r="AC322" s="237"/>
      <c r="AE322" s="237"/>
      <c r="AH322" s="233"/>
      <c r="AI322" s="237"/>
      <c r="AJ322" s="233"/>
      <c r="AK322" s="233"/>
    </row>
    <row r="323" spans="28:37" ht="15" customHeight="1" x14ac:dyDescent="0.3">
      <c r="AB323" s="237"/>
      <c r="AC323" s="237"/>
      <c r="AE323" s="237"/>
      <c r="AH323" s="233"/>
      <c r="AI323" s="237"/>
      <c r="AJ323" s="233"/>
      <c r="AK323" s="233"/>
    </row>
    <row r="324" spans="28:37" ht="15" customHeight="1" x14ac:dyDescent="0.3">
      <c r="AB324" s="237"/>
      <c r="AC324" s="237"/>
      <c r="AE324" s="237"/>
      <c r="AH324" s="233"/>
      <c r="AI324" s="237"/>
      <c r="AJ324" s="233"/>
      <c r="AK324" s="233"/>
    </row>
    <row r="325" spans="28:37" ht="15" customHeight="1" x14ac:dyDescent="0.3">
      <c r="AB325" s="237"/>
      <c r="AC325" s="237"/>
      <c r="AE325" s="237"/>
      <c r="AH325" s="233"/>
      <c r="AI325" s="237"/>
      <c r="AJ325" s="233"/>
      <c r="AK325" s="233"/>
    </row>
    <row r="326" spans="28:37" ht="15" customHeight="1" x14ac:dyDescent="0.3">
      <c r="AB326" s="237"/>
      <c r="AC326" s="237"/>
      <c r="AE326" s="237"/>
      <c r="AH326" s="233"/>
      <c r="AI326" s="237"/>
      <c r="AJ326" s="233"/>
      <c r="AK326" s="233"/>
    </row>
    <row r="327" spans="28:37" ht="15" customHeight="1" x14ac:dyDescent="0.3">
      <c r="AB327" s="237"/>
      <c r="AC327" s="237"/>
      <c r="AE327" s="237"/>
      <c r="AH327" s="233"/>
      <c r="AI327" s="237"/>
      <c r="AJ327" s="233"/>
      <c r="AK327" s="233"/>
    </row>
    <row r="328" spans="28:37" ht="15" customHeight="1" x14ac:dyDescent="0.3">
      <c r="AB328" s="237"/>
      <c r="AC328" s="237"/>
      <c r="AE328" s="237"/>
      <c r="AH328" s="233"/>
      <c r="AI328" s="237"/>
      <c r="AJ328" s="233"/>
      <c r="AK328" s="233"/>
    </row>
    <row r="329" spans="28:37" ht="15" customHeight="1" x14ac:dyDescent="0.3">
      <c r="AB329" s="237"/>
      <c r="AC329" s="237"/>
      <c r="AE329" s="237"/>
      <c r="AH329" s="233"/>
      <c r="AI329" s="237"/>
      <c r="AJ329" s="233"/>
      <c r="AK329" s="233"/>
    </row>
    <row r="330" spans="28:37" ht="15" customHeight="1" x14ac:dyDescent="0.3">
      <c r="AB330" s="237"/>
      <c r="AC330" s="237"/>
      <c r="AE330" s="237"/>
      <c r="AH330" s="233"/>
      <c r="AI330" s="237"/>
      <c r="AJ330" s="233"/>
      <c r="AK330" s="233"/>
    </row>
    <row r="331" spans="28:37" ht="15" customHeight="1" x14ac:dyDescent="0.3">
      <c r="AB331" s="237"/>
      <c r="AC331" s="237"/>
      <c r="AE331" s="237"/>
      <c r="AH331" s="233"/>
      <c r="AI331" s="237"/>
      <c r="AJ331" s="233"/>
      <c r="AK331" s="233"/>
    </row>
    <row r="332" spans="28:37" ht="15" customHeight="1" x14ac:dyDescent="0.3">
      <c r="AB332" s="237"/>
      <c r="AC332" s="237"/>
      <c r="AE332" s="237"/>
      <c r="AH332" s="233"/>
      <c r="AI332" s="237"/>
      <c r="AJ332" s="233"/>
      <c r="AK332" s="233"/>
    </row>
    <row r="333" spans="28:37" ht="15" customHeight="1" x14ac:dyDescent="0.3">
      <c r="AB333" s="237"/>
      <c r="AC333" s="237"/>
      <c r="AE333" s="237"/>
      <c r="AH333" s="233"/>
      <c r="AI333" s="237"/>
      <c r="AJ333" s="233"/>
      <c r="AK333" s="233"/>
    </row>
    <row r="334" spans="28:37" ht="15" customHeight="1" x14ac:dyDescent="0.3">
      <c r="AB334" s="237"/>
      <c r="AC334" s="237"/>
      <c r="AE334" s="237"/>
      <c r="AH334" s="233"/>
      <c r="AI334" s="237"/>
      <c r="AJ334" s="233"/>
      <c r="AK334" s="233"/>
    </row>
    <row r="335" spans="28:37" ht="15" customHeight="1" x14ac:dyDescent="0.3">
      <c r="AB335" s="237"/>
      <c r="AC335" s="237"/>
      <c r="AE335" s="237"/>
      <c r="AH335" s="233"/>
      <c r="AI335" s="237"/>
      <c r="AJ335" s="233"/>
      <c r="AK335" s="233"/>
    </row>
    <row r="336" spans="28:37" ht="15" customHeight="1" x14ac:dyDescent="0.3">
      <c r="AB336" s="237"/>
      <c r="AC336" s="237"/>
      <c r="AE336" s="237"/>
      <c r="AH336" s="233"/>
      <c r="AI336" s="237"/>
      <c r="AJ336" s="233"/>
      <c r="AK336" s="233"/>
    </row>
    <row r="337" spans="28:37" ht="15" customHeight="1" x14ac:dyDescent="0.3">
      <c r="AB337" s="237"/>
      <c r="AC337" s="237"/>
      <c r="AE337" s="237"/>
      <c r="AH337" s="233"/>
      <c r="AI337" s="237"/>
      <c r="AJ337" s="233"/>
      <c r="AK337" s="233"/>
    </row>
    <row r="338" spans="28:37" ht="15" customHeight="1" x14ac:dyDescent="0.3">
      <c r="AB338" s="237"/>
      <c r="AC338" s="237"/>
      <c r="AE338" s="237"/>
      <c r="AH338" s="233"/>
      <c r="AI338" s="237"/>
      <c r="AJ338" s="233"/>
      <c r="AK338" s="233"/>
    </row>
    <row r="339" spans="28:37" ht="15" customHeight="1" x14ac:dyDescent="0.3">
      <c r="AB339" s="237"/>
      <c r="AC339" s="237"/>
      <c r="AE339" s="237"/>
      <c r="AH339" s="233"/>
      <c r="AI339" s="237"/>
      <c r="AJ339" s="233"/>
      <c r="AK339" s="233"/>
    </row>
    <row r="340" spans="28:37" ht="15" customHeight="1" x14ac:dyDescent="0.3">
      <c r="AB340" s="237"/>
      <c r="AC340" s="237"/>
      <c r="AE340" s="237"/>
      <c r="AH340" s="233"/>
      <c r="AI340" s="237"/>
      <c r="AJ340" s="233"/>
      <c r="AK340" s="233"/>
    </row>
    <row r="341" spans="28:37" ht="15" customHeight="1" x14ac:dyDescent="0.3">
      <c r="AB341" s="237"/>
      <c r="AC341" s="237"/>
      <c r="AE341" s="237"/>
      <c r="AH341" s="233"/>
      <c r="AI341" s="237"/>
      <c r="AJ341" s="233"/>
      <c r="AK341" s="233"/>
    </row>
    <row r="342" spans="28:37" ht="15" customHeight="1" x14ac:dyDescent="0.3">
      <c r="AB342" s="237"/>
      <c r="AC342" s="237"/>
      <c r="AE342" s="237"/>
      <c r="AH342" s="233"/>
      <c r="AI342" s="237"/>
      <c r="AJ342" s="233"/>
      <c r="AK342" s="233"/>
    </row>
    <row r="343" spans="28:37" ht="15" customHeight="1" x14ac:dyDescent="0.3">
      <c r="AB343" s="237"/>
      <c r="AC343" s="237"/>
      <c r="AE343" s="237"/>
      <c r="AH343" s="233"/>
      <c r="AI343" s="237"/>
      <c r="AJ343" s="233"/>
      <c r="AK343" s="233"/>
    </row>
    <row r="344" spans="28:37" ht="15" customHeight="1" x14ac:dyDescent="0.3">
      <c r="AB344" s="237"/>
      <c r="AC344" s="237"/>
      <c r="AE344" s="237"/>
      <c r="AH344" s="233"/>
      <c r="AI344" s="237"/>
      <c r="AJ344" s="233"/>
      <c r="AK344" s="233"/>
    </row>
    <row r="345" spans="28:37" ht="15" customHeight="1" x14ac:dyDescent="0.3">
      <c r="AB345" s="237"/>
      <c r="AC345" s="237"/>
      <c r="AE345" s="237"/>
      <c r="AH345" s="233"/>
      <c r="AI345" s="237"/>
      <c r="AJ345" s="233"/>
      <c r="AK345" s="233"/>
    </row>
    <row r="346" spans="28:37" ht="15" customHeight="1" x14ac:dyDescent="0.3">
      <c r="AB346" s="237"/>
      <c r="AC346" s="237"/>
      <c r="AE346" s="237"/>
      <c r="AH346" s="233"/>
      <c r="AI346" s="237"/>
      <c r="AJ346" s="233"/>
      <c r="AK346" s="233"/>
    </row>
    <row r="347" spans="28:37" ht="15" customHeight="1" x14ac:dyDescent="0.3">
      <c r="AB347" s="237"/>
      <c r="AC347" s="237"/>
      <c r="AE347" s="237"/>
      <c r="AH347" s="233"/>
      <c r="AI347" s="237"/>
      <c r="AJ347" s="233"/>
      <c r="AK347" s="233"/>
    </row>
    <row r="348" spans="28:37" ht="15" customHeight="1" x14ac:dyDescent="0.3">
      <c r="AB348" s="237"/>
      <c r="AC348" s="237"/>
      <c r="AE348" s="237"/>
      <c r="AH348" s="233"/>
      <c r="AI348" s="237"/>
      <c r="AJ348" s="233"/>
      <c r="AK348" s="233"/>
    </row>
    <row r="349" spans="28:37" ht="15" customHeight="1" x14ac:dyDescent="0.3">
      <c r="AB349" s="237"/>
      <c r="AC349" s="237"/>
      <c r="AE349" s="237"/>
      <c r="AH349" s="233"/>
      <c r="AI349" s="237"/>
      <c r="AJ349" s="233"/>
      <c r="AK349" s="233"/>
    </row>
    <row r="350" spans="28:37" ht="15" customHeight="1" x14ac:dyDescent="0.3">
      <c r="AB350" s="237"/>
      <c r="AC350" s="237"/>
      <c r="AE350" s="237"/>
      <c r="AH350" s="233"/>
      <c r="AI350" s="237"/>
      <c r="AJ350" s="233"/>
      <c r="AK350" s="233"/>
    </row>
    <row r="351" spans="28:37" ht="15" customHeight="1" x14ac:dyDescent="0.3">
      <c r="AB351" s="237"/>
      <c r="AC351" s="237"/>
      <c r="AE351" s="237"/>
      <c r="AH351" s="233"/>
      <c r="AI351" s="237"/>
      <c r="AJ351" s="233"/>
      <c r="AK351" s="233"/>
    </row>
    <row r="352" spans="28:37" ht="15" customHeight="1" x14ac:dyDescent="0.3">
      <c r="AB352" s="237"/>
      <c r="AC352" s="237"/>
      <c r="AE352" s="237"/>
      <c r="AH352" s="233"/>
      <c r="AI352" s="237"/>
      <c r="AJ352" s="233"/>
      <c r="AK352" s="233"/>
    </row>
    <row r="353" spans="28:37" ht="15" customHeight="1" x14ac:dyDescent="0.3">
      <c r="AB353" s="237"/>
      <c r="AC353" s="237"/>
      <c r="AE353" s="237"/>
      <c r="AH353" s="233"/>
      <c r="AI353" s="237"/>
      <c r="AJ353" s="233"/>
      <c r="AK353" s="233"/>
    </row>
    <row r="354" spans="28:37" ht="15" customHeight="1" x14ac:dyDescent="0.3">
      <c r="AB354" s="237"/>
      <c r="AC354" s="237"/>
      <c r="AE354" s="237"/>
      <c r="AH354" s="233"/>
      <c r="AI354" s="237"/>
      <c r="AJ354" s="233"/>
      <c r="AK354" s="233"/>
    </row>
    <row r="355" spans="28:37" ht="15" customHeight="1" x14ac:dyDescent="0.3">
      <c r="AB355" s="237"/>
      <c r="AC355" s="237"/>
      <c r="AE355" s="237"/>
      <c r="AH355" s="233"/>
      <c r="AI355" s="237"/>
      <c r="AJ355" s="233"/>
      <c r="AK355" s="233"/>
    </row>
    <row r="356" spans="28:37" ht="15" customHeight="1" x14ac:dyDescent="0.3">
      <c r="AB356" s="237"/>
      <c r="AC356" s="237"/>
      <c r="AE356" s="237"/>
      <c r="AH356" s="233"/>
      <c r="AI356" s="237"/>
      <c r="AJ356" s="233"/>
      <c r="AK356" s="233"/>
    </row>
    <row r="357" spans="28:37" ht="15" customHeight="1" x14ac:dyDescent="0.3">
      <c r="AB357" s="237"/>
      <c r="AC357" s="237"/>
      <c r="AE357" s="237"/>
      <c r="AH357" s="233"/>
      <c r="AI357" s="237"/>
      <c r="AJ357" s="233"/>
      <c r="AK357" s="233"/>
    </row>
    <row r="358" spans="28:37" ht="15" customHeight="1" x14ac:dyDescent="0.3">
      <c r="AB358" s="237"/>
      <c r="AC358" s="237"/>
      <c r="AE358" s="237"/>
      <c r="AH358" s="233"/>
      <c r="AI358" s="237"/>
      <c r="AJ358" s="233"/>
      <c r="AK358" s="233"/>
    </row>
    <row r="359" spans="28:37" ht="15" customHeight="1" x14ac:dyDescent="0.3">
      <c r="AB359" s="237"/>
      <c r="AC359" s="237"/>
      <c r="AE359" s="237"/>
      <c r="AH359" s="233"/>
      <c r="AI359" s="237"/>
      <c r="AJ359" s="233"/>
      <c r="AK359" s="233"/>
    </row>
    <row r="360" spans="28:37" ht="15" customHeight="1" x14ac:dyDescent="0.3">
      <c r="AB360" s="237"/>
      <c r="AC360" s="237"/>
      <c r="AE360" s="237"/>
      <c r="AH360" s="233"/>
      <c r="AI360" s="237"/>
      <c r="AJ360" s="233"/>
      <c r="AK360" s="233"/>
    </row>
    <row r="361" spans="28:37" ht="15" customHeight="1" x14ac:dyDescent="0.3">
      <c r="AB361" s="237"/>
      <c r="AC361" s="237"/>
      <c r="AE361" s="237"/>
      <c r="AH361" s="233"/>
      <c r="AI361" s="237"/>
      <c r="AJ361" s="233"/>
      <c r="AK361" s="233"/>
    </row>
    <row r="362" spans="28:37" ht="15" customHeight="1" x14ac:dyDescent="0.3">
      <c r="AB362" s="237"/>
      <c r="AC362" s="237"/>
      <c r="AE362" s="237"/>
      <c r="AH362" s="233"/>
      <c r="AI362" s="237"/>
      <c r="AJ362" s="233"/>
      <c r="AK362" s="233"/>
    </row>
    <row r="363" spans="28:37" ht="15" customHeight="1" x14ac:dyDescent="0.3">
      <c r="AB363" s="237"/>
      <c r="AC363" s="237"/>
      <c r="AE363" s="237"/>
      <c r="AH363" s="233"/>
      <c r="AI363" s="237"/>
      <c r="AJ363" s="233"/>
      <c r="AK363" s="233"/>
    </row>
    <row r="364" spans="28:37" ht="15" customHeight="1" x14ac:dyDescent="0.3">
      <c r="AB364" s="237"/>
      <c r="AC364" s="237"/>
      <c r="AE364" s="237"/>
      <c r="AH364" s="233"/>
      <c r="AI364" s="237"/>
      <c r="AJ364" s="233"/>
      <c r="AK364" s="233"/>
    </row>
    <row r="365" spans="28:37" ht="15" customHeight="1" x14ac:dyDescent="0.3">
      <c r="AB365" s="237"/>
      <c r="AC365" s="237"/>
      <c r="AE365" s="237"/>
      <c r="AH365" s="233"/>
      <c r="AI365" s="237"/>
      <c r="AJ365" s="233"/>
      <c r="AK365" s="233"/>
    </row>
    <row r="366" spans="28:37" ht="15" customHeight="1" x14ac:dyDescent="0.3">
      <c r="AB366" s="237"/>
      <c r="AC366" s="237"/>
      <c r="AE366" s="237"/>
      <c r="AH366" s="233"/>
      <c r="AI366" s="237"/>
      <c r="AJ366" s="233"/>
      <c r="AK366" s="233"/>
    </row>
    <row r="367" spans="28:37" ht="15" customHeight="1" x14ac:dyDescent="0.3">
      <c r="AB367" s="237"/>
      <c r="AC367" s="237"/>
      <c r="AE367" s="237"/>
      <c r="AH367" s="233"/>
      <c r="AI367" s="237"/>
      <c r="AJ367" s="233"/>
      <c r="AK367" s="233"/>
    </row>
    <row r="368" spans="28:37" ht="15" customHeight="1" x14ac:dyDescent="0.3">
      <c r="AB368" s="237"/>
      <c r="AC368" s="237"/>
      <c r="AE368" s="237"/>
      <c r="AH368" s="233"/>
      <c r="AI368" s="237"/>
      <c r="AJ368" s="233"/>
      <c r="AK368" s="233"/>
    </row>
    <row r="369" spans="28:37" ht="15" customHeight="1" x14ac:dyDescent="0.3">
      <c r="AB369" s="237"/>
      <c r="AC369" s="237"/>
      <c r="AE369" s="237"/>
      <c r="AH369" s="233"/>
      <c r="AI369" s="237"/>
      <c r="AJ369" s="233"/>
      <c r="AK369" s="233"/>
    </row>
    <row r="370" spans="28:37" ht="15" customHeight="1" x14ac:dyDescent="0.3">
      <c r="AB370" s="237"/>
      <c r="AC370" s="237"/>
      <c r="AE370" s="237"/>
      <c r="AH370" s="233"/>
      <c r="AI370" s="237"/>
      <c r="AJ370" s="233"/>
      <c r="AK370" s="233"/>
    </row>
    <row r="371" spans="28:37" ht="15" customHeight="1" x14ac:dyDescent="0.3">
      <c r="AB371" s="237"/>
      <c r="AC371" s="237"/>
      <c r="AE371" s="237"/>
      <c r="AH371" s="233"/>
      <c r="AI371" s="237"/>
      <c r="AJ371" s="233"/>
      <c r="AK371" s="233"/>
    </row>
    <row r="372" spans="28:37" ht="15" customHeight="1" x14ac:dyDescent="0.3">
      <c r="AB372" s="237"/>
      <c r="AC372" s="237"/>
      <c r="AE372" s="237"/>
      <c r="AH372" s="233"/>
      <c r="AI372" s="237"/>
      <c r="AJ372" s="233"/>
      <c r="AK372" s="233"/>
    </row>
    <row r="373" spans="28:37" ht="15" customHeight="1" x14ac:dyDescent="0.3">
      <c r="AB373" s="237"/>
      <c r="AC373" s="237"/>
      <c r="AE373" s="237"/>
      <c r="AH373" s="233"/>
      <c r="AI373" s="237"/>
      <c r="AJ373" s="233"/>
      <c r="AK373" s="233"/>
    </row>
    <row r="374" spans="28:37" ht="15" customHeight="1" x14ac:dyDescent="0.3">
      <c r="AB374" s="237"/>
      <c r="AC374" s="237"/>
      <c r="AE374" s="237"/>
      <c r="AH374" s="233"/>
      <c r="AI374" s="237"/>
      <c r="AJ374" s="233"/>
      <c r="AK374" s="233"/>
    </row>
    <row r="375" spans="28:37" ht="15" customHeight="1" x14ac:dyDescent="0.3">
      <c r="AB375" s="237"/>
      <c r="AC375" s="237"/>
      <c r="AE375" s="237"/>
      <c r="AH375" s="233"/>
      <c r="AI375" s="237"/>
      <c r="AJ375" s="233"/>
      <c r="AK375" s="233"/>
    </row>
    <row r="376" spans="28:37" ht="15" customHeight="1" x14ac:dyDescent="0.3">
      <c r="AB376" s="237"/>
      <c r="AC376" s="237"/>
      <c r="AE376" s="237"/>
      <c r="AH376" s="233"/>
      <c r="AI376" s="237"/>
      <c r="AJ376" s="233"/>
      <c r="AK376" s="233"/>
    </row>
    <row r="377" spans="28:37" ht="15" customHeight="1" x14ac:dyDescent="0.3">
      <c r="AB377" s="237"/>
      <c r="AC377" s="237"/>
      <c r="AE377" s="237"/>
      <c r="AH377" s="233"/>
      <c r="AI377" s="237"/>
      <c r="AJ377" s="233"/>
      <c r="AK377" s="233"/>
    </row>
    <row r="378" spans="28:37" ht="15" customHeight="1" x14ac:dyDescent="0.3">
      <c r="AB378" s="237"/>
      <c r="AC378" s="237"/>
      <c r="AE378" s="237"/>
      <c r="AH378" s="233"/>
      <c r="AI378" s="237"/>
      <c r="AJ378" s="233"/>
      <c r="AK378" s="233"/>
    </row>
    <row r="379" spans="28:37" ht="15" customHeight="1" x14ac:dyDescent="0.3">
      <c r="AB379" s="237"/>
      <c r="AC379" s="237"/>
      <c r="AE379" s="237"/>
      <c r="AH379" s="233"/>
      <c r="AI379" s="237"/>
      <c r="AJ379" s="233"/>
      <c r="AK379" s="233"/>
    </row>
    <row r="380" spans="28:37" ht="15" customHeight="1" x14ac:dyDescent="0.3">
      <c r="AB380" s="237"/>
      <c r="AC380" s="237"/>
      <c r="AE380" s="237"/>
      <c r="AH380" s="233"/>
      <c r="AI380" s="237"/>
      <c r="AJ380" s="233"/>
      <c r="AK380" s="233"/>
    </row>
    <row r="381" spans="28:37" ht="15" customHeight="1" x14ac:dyDescent="0.3">
      <c r="AB381" s="237"/>
      <c r="AC381" s="237"/>
      <c r="AE381" s="237"/>
      <c r="AH381" s="233"/>
      <c r="AI381" s="237"/>
      <c r="AJ381" s="233"/>
      <c r="AK381" s="233"/>
    </row>
    <row r="382" spans="28:37" ht="15" customHeight="1" x14ac:dyDescent="0.3">
      <c r="AB382" s="237"/>
      <c r="AC382" s="237"/>
      <c r="AE382" s="237"/>
      <c r="AH382" s="233"/>
      <c r="AI382" s="237"/>
      <c r="AJ382" s="233"/>
      <c r="AK382" s="233"/>
    </row>
    <row r="383" spans="28:37" ht="15" customHeight="1" x14ac:dyDescent="0.3">
      <c r="AB383" s="237"/>
      <c r="AC383" s="237"/>
      <c r="AE383" s="237"/>
      <c r="AH383" s="233"/>
      <c r="AI383" s="237"/>
      <c r="AJ383" s="233"/>
      <c r="AK383" s="233"/>
    </row>
    <row r="384" spans="28:37" ht="15" customHeight="1" x14ac:dyDescent="0.3">
      <c r="AB384" s="237"/>
      <c r="AC384" s="237"/>
      <c r="AE384" s="237"/>
      <c r="AH384" s="233"/>
      <c r="AI384" s="237"/>
      <c r="AJ384" s="233"/>
      <c r="AK384" s="233"/>
    </row>
    <row r="385" spans="28:37" ht="15" customHeight="1" x14ac:dyDescent="0.3">
      <c r="AB385" s="237"/>
      <c r="AC385" s="237"/>
      <c r="AE385" s="237"/>
      <c r="AH385" s="233"/>
      <c r="AI385" s="237"/>
      <c r="AJ385" s="233"/>
      <c r="AK385" s="233"/>
    </row>
    <row r="386" spans="28:37" ht="15" customHeight="1" x14ac:dyDescent="0.3">
      <c r="AB386" s="237"/>
      <c r="AC386" s="237"/>
      <c r="AE386" s="237"/>
      <c r="AH386" s="233"/>
      <c r="AI386" s="237"/>
      <c r="AJ386" s="233"/>
      <c r="AK386" s="233"/>
    </row>
    <row r="387" spans="28:37" ht="15" customHeight="1" x14ac:dyDescent="0.3">
      <c r="AB387" s="237"/>
      <c r="AC387" s="237"/>
      <c r="AE387" s="237"/>
      <c r="AH387" s="233"/>
      <c r="AI387" s="237"/>
      <c r="AJ387" s="233"/>
      <c r="AK387" s="233"/>
    </row>
    <row r="388" spans="28:37" ht="15" customHeight="1" x14ac:dyDescent="0.3">
      <c r="AB388" s="237"/>
      <c r="AC388" s="237"/>
      <c r="AE388" s="237"/>
      <c r="AH388" s="233"/>
      <c r="AI388" s="237"/>
      <c r="AJ388" s="233"/>
      <c r="AK388" s="233"/>
    </row>
    <row r="389" spans="28:37" ht="15" customHeight="1" x14ac:dyDescent="0.3">
      <c r="AB389" s="237"/>
      <c r="AC389" s="237"/>
      <c r="AE389" s="237"/>
      <c r="AH389" s="233"/>
      <c r="AI389" s="237"/>
      <c r="AJ389" s="233"/>
      <c r="AK389" s="233"/>
    </row>
    <row r="390" spans="28:37" ht="15" customHeight="1" x14ac:dyDescent="0.3">
      <c r="AB390" s="237"/>
      <c r="AC390" s="237"/>
      <c r="AE390" s="237"/>
      <c r="AH390" s="233"/>
      <c r="AI390" s="237"/>
      <c r="AJ390" s="233"/>
      <c r="AK390" s="233"/>
    </row>
    <row r="391" spans="28:37" ht="15" customHeight="1" x14ac:dyDescent="0.3">
      <c r="AB391" s="237"/>
      <c r="AC391" s="237"/>
      <c r="AE391" s="237"/>
      <c r="AH391" s="233"/>
      <c r="AI391" s="237"/>
      <c r="AJ391" s="233"/>
      <c r="AK391" s="233"/>
    </row>
    <row r="392" spans="28:37" ht="15" customHeight="1" x14ac:dyDescent="0.3">
      <c r="AB392" s="237"/>
      <c r="AC392" s="237"/>
      <c r="AE392" s="237"/>
      <c r="AH392" s="233"/>
      <c r="AI392" s="237"/>
      <c r="AJ392" s="233"/>
      <c r="AK392" s="233"/>
    </row>
    <row r="393" spans="28:37" ht="15" customHeight="1" x14ac:dyDescent="0.3">
      <c r="AB393" s="237"/>
      <c r="AC393" s="237"/>
      <c r="AE393" s="237"/>
      <c r="AH393" s="233"/>
      <c r="AI393" s="237"/>
      <c r="AJ393" s="233"/>
      <c r="AK393" s="233"/>
    </row>
    <row r="394" spans="28:37" ht="15" customHeight="1" x14ac:dyDescent="0.3">
      <c r="AB394" s="237"/>
      <c r="AC394" s="237"/>
      <c r="AE394" s="237"/>
      <c r="AH394" s="233"/>
      <c r="AI394" s="237"/>
      <c r="AJ394" s="233"/>
      <c r="AK394" s="233"/>
    </row>
    <row r="395" spans="28:37" ht="15" customHeight="1" x14ac:dyDescent="0.3">
      <c r="AB395" s="237"/>
      <c r="AC395" s="237"/>
      <c r="AE395" s="237"/>
      <c r="AH395" s="233"/>
      <c r="AI395" s="237"/>
      <c r="AJ395" s="233"/>
      <c r="AK395" s="233"/>
    </row>
    <row r="396" spans="28:37" ht="15" customHeight="1" x14ac:dyDescent="0.3">
      <c r="AB396" s="237"/>
      <c r="AC396" s="237"/>
      <c r="AE396" s="237"/>
      <c r="AH396" s="233"/>
      <c r="AI396" s="237"/>
      <c r="AJ396" s="233"/>
      <c r="AK396" s="233"/>
    </row>
    <row r="397" spans="28:37" ht="15" customHeight="1" x14ac:dyDescent="0.3">
      <c r="AB397" s="237"/>
      <c r="AC397" s="237"/>
      <c r="AE397" s="237"/>
      <c r="AH397" s="233"/>
      <c r="AI397" s="237"/>
      <c r="AJ397" s="233"/>
      <c r="AK397" s="233"/>
    </row>
    <row r="398" spans="28:37" ht="15" customHeight="1" x14ac:dyDescent="0.3">
      <c r="AB398" s="237"/>
      <c r="AC398" s="237"/>
      <c r="AE398" s="237"/>
      <c r="AH398" s="233"/>
      <c r="AI398" s="237"/>
      <c r="AJ398" s="233"/>
      <c r="AK398" s="233"/>
    </row>
    <row r="399" spans="28:37" ht="15" customHeight="1" x14ac:dyDescent="0.3">
      <c r="AB399" s="237"/>
      <c r="AC399" s="237"/>
      <c r="AE399" s="237"/>
      <c r="AH399" s="233"/>
      <c r="AI399" s="237"/>
      <c r="AJ399" s="233"/>
      <c r="AK399" s="233"/>
    </row>
    <row r="400" spans="28:37" ht="15" customHeight="1" x14ac:dyDescent="0.3">
      <c r="AB400" s="237"/>
      <c r="AC400" s="237"/>
      <c r="AE400" s="237"/>
      <c r="AH400" s="233"/>
      <c r="AI400" s="237"/>
      <c r="AJ400" s="233"/>
      <c r="AK400" s="233"/>
    </row>
    <row r="401" spans="28:37" ht="15" customHeight="1" x14ac:dyDescent="0.3">
      <c r="AB401" s="237"/>
      <c r="AC401" s="237"/>
      <c r="AE401" s="237"/>
      <c r="AH401" s="233"/>
      <c r="AI401" s="237"/>
      <c r="AJ401" s="233"/>
      <c r="AK401" s="233"/>
    </row>
    <row r="402" spans="28:37" ht="15" customHeight="1" x14ac:dyDescent="0.3">
      <c r="AB402" s="237"/>
      <c r="AC402" s="237"/>
      <c r="AE402" s="237"/>
      <c r="AH402" s="233"/>
      <c r="AI402" s="237"/>
      <c r="AJ402" s="233"/>
      <c r="AK402" s="233"/>
    </row>
    <row r="403" spans="28:37" ht="15" customHeight="1" x14ac:dyDescent="0.3">
      <c r="AB403" s="237"/>
      <c r="AC403" s="237"/>
      <c r="AE403" s="237"/>
      <c r="AH403" s="233"/>
      <c r="AI403" s="237"/>
      <c r="AJ403" s="233"/>
      <c r="AK403" s="233"/>
    </row>
    <row r="404" spans="28:37" ht="15" customHeight="1" x14ac:dyDescent="0.3">
      <c r="AB404" s="237"/>
      <c r="AC404" s="237"/>
      <c r="AE404" s="237"/>
      <c r="AH404" s="233"/>
      <c r="AI404" s="237"/>
      <c r="AJ404" s="233"/>
      <c r="AK404" s="233"/>
    </row>
    <row r="405" spans="28:37" ht="15" customHeight="1" x14ac:dyDescent="0.3">
      <c r="AB405" s="237"/>
      <c r="AC405" s="237"/>
      <c r="AE405" s="237"/>
      <c r="AH405" s="233"/>
      <c r="AI405" s="237"/>
      <c r="AJ405" s="233"/>
      <c r="AK405" s="233"/>
    </row>
    <row r="406" spans="28:37" ht="15" customHeight="1" x14ac:dyDescent="0.3">
      <c r="AB406" s="237"/>
      <c r="AC406" s="237"/>
      <c r="AE406" s="237"/>
      <c r="AH406" s="233"/>
      <c r="AI406" s="237"/>
      <c r="AJ406" s="233"/>
      <c r="AK406" s="233"/>
    </row>
    <row r="407" spans="28:37" ht="15" customHeight="1" x14ac:dyDescent="0.3">
      <c r="AB407" s="237"/>
      <c r="AC407" s="237"/>
      <c r="AE407" s="237"/>
      <c r="AH407" s="233"/>
      <c r="AI407" s="237"/>
      <c r="AJ407" s="233"/>
      <c r="AK407" s="233"/>
    </row>
    <row r="408" spans="28:37" ht="15" customHeight="1" x14ac:dyDescent="0.3">
      <c r="AB408" s="237"/>
      <c r="AC408" s="237"/>
      <c r="AE408" s="237"/>
      <c r="AH408" s="233"/>
      <c r="AI408" s="237"/>
      <c r="AJ408" s="233"/>
      <c r="AK408" s="233"/>
    </row>
    <row r="409" spans="28:37" ht="15" customHeight="1" x14ac:dyDescent="0.3">
      <c r="AB409" s="237"/>
      <c r="AC409" s="237"/>
      <c r="AE409" s="237"/>
      <c r="AH409" s="233"/>
      <c r="AI409" s="237"/>
      <c r="AJ409" s="233"/>
      <c r="AK409" s="233"/>
    </row>
    <row r="410" spans="28:37" ht="15" customHeight="1" x14ac:dyDescent="0.3">
      <c r="AB410" s="237"/>
      <c r="AC410" s="237"/>
      <c r="AE410" s="237"/>
      <c r="AH410" s="233"/>
      <c r="AI410" s="237"/>
      <c r="AJ410" s="233"/>
      <c r="AK410" s="233"/>
    </row>
    <row r="411" spans="28:37" ht="15" customHeight="1" x14ac:dyDescent="0.3">
      <c r="AB411" s="237"/>
      <c r="AC411" s="237"/>
      <c r="AE411" s="237"/>
      <c r="AH411" s="233"/>
      <c r="AI411" s="237"/>
      <c r="AJ411" s="233"/>
      <c r="AK411" s="233"/>
    </row>
    <row r="412" spans="28:37" ht="15" customHeight="1" x14ac:dyDescent="0.3">
      <c r="AB412" s="237"/>
      <c r="AC412" s="237"/>
      <c r="AE412" s="237"/>
      <c r="AH412" s="233"/>
      <c r="AI412" s="237"/>
      <c r="AJ412" s="233"/>
      <c r="AK412" s="233"/>
    </row>
    <row r="413" spans="28:37" ht="15" customHeight="1" x14ac:dyDescent="0.3">
      <c r="AB413" s="237"/>
      <c r="AC413" s="237"/>
      <c r="AE413" s="237"/>
      <c r="AH413" s="233"/>
      <c r="AI413" s="237"/>
      <c r="AJ413" s="233"/>
      <c r="AK413" s="233"/>
    </row>
    <row r="414" spans="28:37" ht="15" customHeight="1" x14ac:dyDescent="0.3">
      <c r="AB414" s="237"/>
      <c r="AC414" s="237"/>
      <c r="AE414" s="237"/>
      <c r="AH414" s="233"/>
      <c r="AI414" s="237"/>
      <c r="AJ414" s="233"/>
      <c r="AK414" s="233"/>
    </row>
    <row r="415" spans="28:37" ht="15" customHeight="1" x14ac:dyDescent="0.3">
      <c r="AB415" s="237"/>
      <c r="AC415" s="237"/>
      <c r="AE415" s="237"/>
      <c r="AH415" s="233"/>
      <c r="AI415" s="237"/>
      <c r="AJ415" s="233"/>
      <c r="AK415" s="233"/>
    </row>
    <row r="416" spans="28:37" ht="15" customHeight="1" x14ac:dyDescent="0.3">
      <c r="AB416" s="237"/>
      <c r="AC416" s="237"/>
      <c r="AE416" s="237"/>
      <c r="AH416" s="233"/>
      <c r="AI416" s="237"/>
      <c r="AJ416" s="233"/>
      <c r="AK416" s="233"/>
    </row>
    <row r="417" spans="28:37" ht="15" customHeight="1" x14ac:dyDescent="0.3">
      <c r="AB417" s="237"/>
      <c r="AC417" s="237"/>
      <c r="AE417" s="237"/>
      <c r="AH417" s="233"/>
      <c r="AI417" s="237"/>
      <c r="AJ417" s="233"/>
      <c r="AK417" s="233"/>
    </row>
    <row r="418" spans="28:37" ht="15" customHeight="1" x14ac:dyDescent="0.3">
      <c r="AB418" s="237"/>
      <c r="AC418" s="237"/>
      <c r="AE418" s="237"/>
      <c r="AH418" s="233"/>
      <c r="AI418" s="237"/>
      <c r="AJ418" s="233"/>
      <c r="AK418" s="233"/>
    </row>
    <row r="419" spans="28:37" ht="15" customHeight="1" x14ac:dyDescent="0.3">
      <c r="AB419" s="237"/>
      <c r="AC419" s="237"/>
      <c r="AE419" s="237"/>
      <c r="AH419" s="233"/>
      <c r="AI419" s="237"/>
      <c r="AJ419" s="233"/>
      <c r="AK419" s="233"/>
    </row>
    <row r="420" spans="28:37" ht="15" customHeight="1" x14ac:dyDescent="0.3">
      <c r="AB420" s="237"/>
      <c r="AC420" s="237"/>
      <c r="AE420" s="237"/>
      <c r="AH420" s="233"/>
      <c r="AI420" s="237"/>
      <c r="AJ420" s="233"/>
      <c r="AK420" s="233"/>
    </row>
    <row r="421" spans="28:37" ht="15" customHeight="1" x14ac:dyDescent="0.3">
      <c r="AB421" s="237"/>
      <c r="AC421" s="237"/>
      <c r="AE421" s="237"/>
      <c r="AH421" s="233"/>
      <c r="AI421" s="237"/>
      <c r="AJ421" s="233"/>
      <c r="AK421" s="233"/>
    </row>
    <row r="422" spans="28:37" ht="15" customHeight="1" x14ac:dyDescent="0.3">
      <c r="AB422" s="237"/>
      <c r="AC422" s="237"/>
      <c r="AE422" s="237"/>
      <c r="AH422" s="233"/>
      <c r="AI422" s="237"/>
      <c r="AJ422" s="233"/>
      <c r="AK422" s="233"/>
    </row>
    <row r="423" spans="28:37" ht="15" customHeight="1" x14ac:dyDescent="0.3">
      <c r="AB423" s="237"/>
      <c r="AC423" s="237"/>
      <c r="AE423" s="237"/>
      <c r="AH423" s="233"/>
      <c r="AI423" s="237"/>
      <c r="AJ423" s="233"/>
      <c r="AK423" s="233"/>
    </row>
    <row r="424" spans="28:37" ht="15" customHeight="1" x14ac:dyDescent="0.3">
      <c r="AB424" s="237"/>
      <c r="AC424" s="237"/>
      <c r="AE424" s="237"/>
      <c r="AH424" s="233"/>
      <c r="AI424" s="237"/>
      <c r="AJ424" s="233"/>
      <c r="AK424" s="233"/>
    </row>
    <row r="425" spans="28:37" ht="15" customHeight="1" x14ac:dyDescent="0.3">
      <c r="AB425" s="237"/>
      <c r="AC425" s="237"/>
      <c r="AE425" s="237"/>
      <c r="AH425" s="233"/>
      <c r="AI425" s="237"/>
      <c r="AJ425" s="233"/>
      <c r="AK425" s="233"/>
    </row>
    <row r="426" spans="28:37" ht="15" customHeight="1" x14ac:dyDescent="0.3">
      <c r="AB426" s="237"/>
      <c r="AC426" s="237"/>
      <c r="AE426" s="237"/>
      <c r="AH426" s="233"/>
      <c r="AI426" s="237"/>
      <c r="AJ426" s="233"/>
      <c r="AK426" s="233"/>
    </row>
    <row r="427" spans="28:37" ht="15" customHeight="1" x14ac:dyDescent="0.3">
      <c r="AB427" s="237"/>
      <c r="AC427" s="237"/>
      <c r="AE427" s="237"/>
      <c r="AH427" s="233"/>
      <c r="AI427" s="237"/>
      <c r="AJ427" s="233"/>
      <c r="AK427" s="233"/>
    </row>
    <row r="428" spans="28:37" ht="15" customHeight="1" x14ac:dyDescent="0.3">
      <c r="AB428" s="237"/>
      <c r="AC428" s="237"/>
      <c r="AE428" s="237"/>
      <c r="AH428" s="233"/>
      <c r="AI428" s="237"/>
      <c r="AJ428" s="233"/>
      <c r="AK428" s="233"/>
    </row>
    <row r="429" spans="28:37" ht="15" customHeight="1" x14ac:dyDescent="0.3">
      <c r="AB429" s="237"/>
      <c r="AC429" s="237"/>
      <c r="AE429" s="237"/>
      <c r="AH429" s="233"/>
      <c r="AI429" s="237"/>
      <c r="AJ429" s="233"/>
      <c r="AK429" s="233"/>
    </row>
    <row r="430" spans="28:37" ht="15" customHeight="1" x14ac:dyDescent="0.3">
      <c r="AB430" s="237"/>
      <c r="AC430" s="237"/>
      <c r="AE430" s="237"/>
      <c r="AH430" s="233"/>
      <c r="AI430" s="237"/>
      <c r="AJ430" s="233"/>
      <c r="AK430" s="233"/>
    </row>
    <row r="431" spans="28:37" ht="15" customHeight="1" x14ac:dyDescent="0.3">
      <c r="AB431" s="237"/>
      <c r="AC431" s="237"/>
      <c r="AE431" s="237"/>
      <c r="AH431" s="233"/>
      <c r="AI431" s="237"/>
      <c r="AJ431" s="233"/>
      <c r="AK431" s="233"/>
    </row>
    <row r="432" spans="28:37" ht="15" customHeight="1" x14ac:dyDescent="0.3">
      <c r="AB432" s="237"/>
      <c r="AC432" s="237"/>
      <c r="AE432" s="237"/>
      <c r="AH432" s="233"/>
      <c r="AI432" s="237"/>
      <c r="AJ432" s="233"/>
      <c r="AK432" s="233"/>
    </row>
    <row r="433" spans="28:37" ht="15" customHeight="1" x14ac:dyDescent="0.3">
      <c r="AB433" s="237"/>
      <c r="AC433" s="237"/>
      <c r="AE433" s="237"/>
      <c r="AH433" s="233"/>
      <c r="AI433" s="237"/>
      <c r="AJ433" s="233"/>
      <c r="AK433" s="233"/>
    </row>
    <row r="434" spans="28:37" ht="15" customHeight="1" x14ac:dyDescent="0.3">
      <c r="AB434" s="237"/>
      <c r="AC434" s="237"/>
      <c r="AE434" s="237"/>
      <c r="AH434" s="233"/>
      <c r="AI434" s="237"/>
      <c r="AJ434" s="233"/>
      <c r="AK434" s="233"/>
    </row>
    <row r="435" spans="28:37" ht="15" customHeight="1" x14ac:dyDescent="0.3">
      <c r="AB435" s="237"/>
      <c r="AC435" s="237"/>
      <c r="AE435" s="237"/>
      <c r="AH435" s="233"/>
      <c r="AI435" s="237"/>
      <c r="AJ435" s="233"/>
      <c r="AK435" s="233"/>
    </row>
    <row r="436" spans="28:37" ht="15" customHeight="1" x14ac:dyDescent="0.3">
      <c r="AB436" s="237"/>
      <c r="AC436" s="237"/>
      <c r="AE436" s="237"/>
      <c r="AH436" s="233"/>
      <c r="AI436" s="237"/>
      <c r="AJ436" s="233"/>
      <c r="AK436" s="233"/>
    </row>
    <row r="437" spans="28:37" ht="15" customHeight="1" x14ac:dyDescent="0.3">
      <c r="AB437" s="237"/>
      <c r="AC437" s="237"/>
      <c r="AE437" s="237"/>
      <c r="AH437" s="233"/>
      <c r="AI437" s="237"/>
      <c r="AJ437" s="233"/>
      <c r="AK437" s="233"/>
    </row>
    <row r="438" spans="28:37" ht="15" customHeight="1" x14ac:dyDescent="0.3">
      <c r="AB438" s="237"/>
      <c r="AC438" s="237"/>
      <c r="AE438" s="237"/>
      <c r="AH438" s="233"/>
      <c r="AI438" s="237"/>
      <c r="AJ438" s="233"/>
      <c r="AK438" s="233"/>
    </row>
    <row r="439" spans="28:37" ht="15" customHeight="1" x14ac:dyDescent="0.3">
      <c r="AB439" s="237"/>
      <c r="AC439" s="237"/>
      <c r="AE439" s="237"/>
      <c r="AH439" s="233"/>
      <c r="AI439" s="237"/>
      <c r="AJ439" s="233"/>
      <c r="AK439" s="233"/>
    </row>
    <row r="440" spans="28:37" ht="15" customHeight="1" x14ac:dyDescent="0.3">
      <c r="AB440" s="237"/>
      <c r="AC440" s="237"/>
      <c r="AE440" s="237"/>
      <c r="AH440" s="233"/>
      <c r="AI440" s="237"/>
      <c r="AJ440" s="233"/>
      <c r="AK440" s="233"/>
    </row>
    <row r="441" spans="28:37" ht="15" customHeight="1" x14ac:dyDescent="0.3">
      <c r="AB441" s="237"/>
      <c r="AC441" s="237"/>
      <c r="AE441" s="237"/>
      <c r="AH441" s="233"/>
      <c r="AI441" s="237"/>
      <c r="AJ441" s="233"/>
      <c r="AK441" s="233"/>
    </row>
    <row r="442" spans="28:37" ht="15" customHeight="1" x14ac:dyDescent="0.3">
      <c r="AB442" s="237"/>
      <c r="AC442" s="237"/>
      <c r="AE442" s="237"/>
      <c r="AH442" s="233"/>
      <c r="AI442" s="237"/>
      <c r="AJ442" s="233"/>
      <c r="AK442" s="233"/>
    </row>
    <row r="443" spans="28:37" ht="15" customHeight="1" x14ac:dyDescent="0.3">
      <c r="AB443" s="237"/>
      <c r="AC443" s="237"/>
      <c r="AE443" s="237"/>
      <c r="AH443" s="233"/>
      <c r="AI443" s="237"/>
      <c r="AJ443" s="233"/>
      <c r="AK443" s="233"/>
    </row>
    <row r="444" spans="28:37" ht="15" customHeight="1" x14ac:dyDescent="0.3">
      <c r="AB444" s="237"/>
      <c r="AC444" s="237"/>
      <c r="AE444" s="237"/>
      <c r="AH444" s="233"/>
      <c r="AI444" s="237"/>
      <c r="AJ444" s="233"/>
      <c r="AK444" s="233"/>
    </row>
    <row r="445" spans="28:37" ht="15" customHeight="1" x14ac:dyDescent="0.3">
      <c r="AB445" s="237"/>
      <c r="AC445" s="237"/>
      <c r="AE445" s="237"/>
      <c r="AH445" s="233"/>
      <c r="AI445" s="237"/>
      <c r="AJ445" s="233"/>
      <c r="AK445" s="233"/>
    </row>
    <row r="446" spans="28:37" ht="15" customHeight="1" x14ac:dyDescent="0.3">
      <c r="AB446" s="237"/>
      <c r="AC446" s="237"/>
      <c r="AE446" s="237"/>
      <c r="AH446" s="233"/>
      <c r="AI446" s="237"/>
      <c r="AJ446" s="233"/>
      <c r="AK446" s="233"/>
    </row>
    <row r="447" spans="28:37" ht="15" customHeight="1" x14ac:dyDescent="0.3">
      <c r="AB447" s="237"/>
      <c r="AC447" s="237"/>
      <c r="AE447" s="237"/>
      <c r="AH447" s="233"/>
      <c r="AI447" s="237"/>
      <c r="AJ447" s="233"/>
      <c r="AK447" s="233"/>
    </row>
    <row r="448" spans="28:37" ht="15" customHeight="1" x14ac:dyDescent="0.3">
      <c r="AB448" s="237"/>
      <c r="AC448" s="237"/>
      <c r="AE448" s="237"/>
      <c r="AH448" s="233"/>
      <c r="AI448" s="237"/>
      <c r="AJ448" s="233"/>
      <c r="AK448" s="233"/>
    </row>
    <row r="449" spans="28:37" ht="15" customHeight="1" x14ac:dyDescent="0.3">
      <c r="AB449" s="237"/>
      <c r="AC449" s="237"/>
      <c r="AE449" s="237"/>
      <c r="AH449" s="233"/>
      <c r="AI449" s="237"/>
      <c r="AJ449" s="233"/>
      <c r="AK449" s="233"/>
    </row>
    <row r="450" spans="28:37" ht="15" customHeight="1" x14ac:dyDescent="0.3">
      <c r="AB450" s="237"/>
      <c r="AC450" s="237"/>
      <c r="AE450" s="237"/>
      <c r="AH450" s="233"/>
      <c r="AI450" s="237"/>
      <c r="AJ450" s="233"/>
      <c r="AK450" s="233"/>
    </row>
    <row r="451" spans="28:37" ht="15" customHeight="1" x14ac:dyDescent="0.3">
      <c r="AB451" s="237"/>
      <c r="AC451" s="237"/>
      <c r="AE451" s="237"/>
      <c r="AH451" s="233"/>
      <c r="AI451" s="237"/>
      <c r="AJ451" s="233"/>
      <c r="AK451" s="233"/>
    </row>
    <row r="452" spans="28:37" ht="15" customHeight="1" x14ac:dyDescent="0.3">
      <c r="AB452" s="237"/>
      <c r="AC452" s="237"/>
      <c r="AE452" s="237"/>
      <c r="AH452" s="233"/>
      <c r="AI452" s="237"/>
      <c r="AJ452" s="233"/>
      <c r="AK452" s="233"/>
    </row>
    <row r="453" spans="28:37" ht="15" customHeight="1" x14ac:dyDescent="0.3">
      <c r="AB453" s="237"/>
      <c r="AC453" s="237"/>
      <c r="AE453" s="237"/>
      <c r="AH453" s="233"/>
      <c r="AI453" s="237"/>
      <c r="AJ453" s="233"/>
      <c r="AK453" s="233"/>
    </row>
    <row r="454" spans="28:37" ht="15" customHeight="1" x14ac:dyDescent="0.3">
      <c r="AB454" s="237"/>
      <c r="AC454" s="237"/>
      <c r="AE454" s="237"/>
      <c r="AH454" s="233"/>
      <c r="AI454" s="237"/>
      <c r="AJ454" s="233"/>
      <c r="AK454" s="233"/>
    </row>
    <row r="455" spans="28:37" ht="15" customHeight="1" x14ac:dyDescent="0.3">
      <c r="AB455" s="237"/>
      <c r="AC455" s="237"/>
      <c r="AE455" s="237"/>
      <c r="AH455" s="233"/>
      <c r="AI455" s="237"/>
      <c r="AJ455" s="233"/>
      <c r="AK455" s="233"/>
    </row>
    <row r="456" spans="28:37" ht="15" customHeight="1" x14ac:dyDescent="0.3">
      <c r="AB456" s="237"/>
      <c r="AC456" s="237"/>
      <c r="AE456" s="237"/>
      <c r="AH456" s="233"/>
      <c r="AI456" s="237"/>
      <c r="AJ456" s="233"/>
      <c r="AK456" s="233"/>
    </row>
    <row r="457" spans="28:37" ht="15" customHeight="1" x14ac:dyDescent="0.3">
      <c r="AB457" s="237"/>
      <c r="AC457" s="237"/>
      <c r="AE457" s="237"/>
      <c r="AH457" s="233"/>
      <c r="AI457" s="237"/>
      <c r="AJ457" s="233"/>
      <c r="AK457" s="233"/>
    </row>
    <row r="458" spans="28:37" ht="15" customHeight="1" x14ac:dyDescent="0.3">
      <c r="AB458" s="237"/>
      <c r="AC458" s="237"/>
      <c r="AE458" s="237"/>
      <c r="AH458" s="233"/>
      <c r="AI458" s="237"/>
      <c r="AJ458" s="233"/>
      <c r="AK458" s="233"/>
    </row>
    <row r="459" spans="28:37" ht="15" customHeight="1" x14ac:dyDescent="0.3">
      <c r="AB459" s="237"/>
      <c r="AC459" s="237"/>
    </row>
    <row r="460" spans="28:37" ht="15" customHeight="1" x14ac:dyDescent="0.3">
      <c r="AB460" s="237"/>
      <c r="AC460" s="237"/>
    </row>
    <row r="461" spans="28:37" ht="15" customHeight="1" x14ac:dyDescent="0.3">
      <c r="AB461" s="237"/>
      <c r="AC461" s="237"/>
    </row>
    <row r="462" spans="28:37" ht="15" customHeight="1" x14ac:dyDescent="0.3">
      <c r="AB462" s="237"/>
      <c r="AC462" s="237"/>
    </row>
    <row r="463" spans="28:37" ht="15" customHeight="1" x14ac:dyDescent="0.3">
      <c r="AB463" s="237"/>
      <c r="AC463" s="237"/>
    </row>
    <row r="464" spans="28:37" ht="15" customHeight="1" x14ac:dyDescent="0.3">
      <c r="AB464" s="237"/>
      <c r="AC464" s="237"/>
    </row>
    <row r="465" spans="28:29" ht="15" customHeight="1" x14ac:dyDescent="0.3">
      <c r="AB465" s="237"/>
      <c r="AC465" s="237"/>
    </row>
    <row r="466" spans="28:29" ht="15" customHeight="1" x14ac:dyDescent="0.3">
      <c r="AB466" s="237"/>
      <c r="AC466" s="237"/>
    </row>
    <row r="467" spans="28:29" ht="15" customHeight="1" x14ac:dyDescent="0.3">
      <c r="AB467" s="237"/>
      <c r="AC467" s="237"/>
    </row>
    <row r="468" spans="28:29" ht="15" customHeight="1" x14ac:dyDescent="0.3">
      <c r="AB468" s="237"/>
      <c r="AC468" s="237"/>
    </row>
    <row r="469" spans="28:29" ht="15" customHeight="1" x14ac:dyDescent="0.3">
      <c r="AB469" s="237"/>
      <c r="AC469" s="237"/>
    </row>
    <row r="470" spans="28:29" ht="15" customHeight="1" x14ac:dyDescent="0.3">
      <c r="AB470" s="237"/>
      <c r="AC470" s="237"/>
    </row>
    <row r="2254" spans="1:37" ht="15" customHeight="1" x14ac:dyDescent="0.3"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</row>
    <row r="2255" spans="1:37" s="101" customFormat="1" ht="15" customHeight="1" x14ac:dyDescent="0.3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P2255" s="218"/>
      <c r="Q2255" s="218"/>
      <c r="R2255" s="218"/>
      <c r="S2255" s="218"/>
      <c r="T2255" s="218"/>
      <c r="U2255" s="218"/>
      <c r="V2255" s="218"/>
      <c r="W2255" s="218"/>
      <c r="X2255" s="218"/>
      <c r="Y2255" s="219"/>
      <c r="Z2255" s="219"/>
      <c r="AA2255" s="102"/>
      <c r="AB2255" s="102"/>
      <c r="AC2255" s="102"/>
      <c r="AD2255" s="102"/>
      <c r="AE2255" s="102"/>
      <c r="AF2255" s="102"/>
      <c r="AG2255" s="102"/>
      <c r="AH2255" s="102"/>
      <c r="AI2255" s="102"/>
      <c r="AJ2255" s="102"/>
      <c r="AK2255" s="102"/>
    </row>
    <row r="2256" spans="1:37" s="101" customFormat="1" ht="15" customHeight="1" x14ac:dyDescent="0.3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P2256" s="218"/>
      <c r="Q2256" s="218"/>
      <c r="R2256" s="218"/>
      <c r="S2256" s="218"/>
      <c r="T2256" s="218"/>
      <c r="U2256" s="218"/>
      <c r="V2256" s="218"/>
      <c r="W2256" s="218"/>
      <c r="X2256" s="218"/>
      <c r="Y2256" s="219"/>
      <c r="Z2256" s="219"/>
      <c r="AA2256" s="102"/>
      <c r="AB2256" s="102"/>
      <c r="AC2256" s="102"/>
      <c r="AD2256" s="102"/>
      <c r="AE2256" s="102"/>
      <c r="AF2256" s="102"/>
      <c r="AG2256" s="102"/>
      <c r="AH2256" s="102"/>
      <c r="AI2256" s="102"/>
      <c r="AJ2256" s="102"/>
      <c r="AK2256" s="102"/>
    </row>
  </sheetData>
  <mergeCells count="3">
    <mergeCell ref="L2:R2"/>
    <mergeCell ref="B7:R7"/>
    <mergeCell ref="B22:R32"/>
  </mergeCells>
  <conditionalFormatting sqref="D38:D59">
    <cfRule type="expression" dxfId="35" priority="31">
      <formula>D38=5</formula>
    </cfRule>
    <cfRule type="expression" dxfId="34" priority="32">
      <formula>D38=4</formula>
    </cfRule>
    <cfRule type="expression" dxfId="33" priority="33">
      <formula>D38=3</formula>
    </cfRule>
    <cfRule type="expression" dxfId="32" priority="34">
      <formula>D38=2</formula>
    </cfRule>
    <cfRule type="expression" dxfId="31" priority="35">
      <formula>D38=1</formula>
    </cfRule>
  </conditionalFormatting>
  <conditionalFormatting sqref="D38:D60">
    <cfRule type="expression" dxfId="30" priority="26">
      <formula>D38=5</formula>
    </cfRule>
    <cfRule type="expression" dxfId="29" priority="27">
      <formula>D38=4</formula>
    </cfRule>
    <cfRule type="expression" dxfId="28" priority="28">
      <formula>D38=3</formula>
    </cfRule>
    <cfRule type="expression" dxfId="27" priority="29">
      <formula>D38=2</formula>
    </cfRule>
    <cfRule type="expression" dxfId="26" priority="30">
      <formula>D38=1</formula>
    </cfRule>
  </conditionalFormatting>
  <conditionalFormatting sqref="B36:B62">
    <cfRule type="expression" dxfId="25" priority="21">
      <formula>B36=5</formula>
    </cfRule>
    <cfRule type="expression" dxfId="24" priority="22">
      <formula>B36=4</formula>
    </cfRule>
    <cfRule type="expression" dxfId="23" priority="23">
      <formula>B36=3</formula>
    </cfRule>
    <cfRule type="expression" dxfId="22" priority="24">
      <formula>B36=2</formula>
    </cfRule>
    <cfRule type="expression" dxfId="21" priority="25">
      <formula>B36=1</formula>
    </cfRule>
  </conditionalFormatting>
  <conditionalFormatting sqref="C37:C61">
    <cfRule type="expression" dxfId="20" priority="16">
      <formula>C37=5</formula>
    </cfRule>
    <cfRule type="expression" dxfId="19" priority="17">
      <formula>C37=4</formula>
    </cfRule>
    <cfRule type="expression" dxfId="18" priority="18">
      <formula>C37=3</formula>
    </cfRule>
    <cfRule type="expression" dxfId="17" priority="19">
      <formula>C37=2</formula>
    </cfRule>
    <cfRule type="expression" dxfId="16" priority="20">
      <formula>C37=1</formula>
    </cfRule>
  </conditionalFormatting>
  <conditionalFormatting sqref="E39:E59">
    <cfRule type="expression" dxfId="15" priority="11">
      <formula>E39=5</formula>
    </cfRule>
    <cfRule type="expression" dxfId="14" priority="12">
      <formula>E39=4</formula>
    </cfRule>
    <cfRule type="expression" dxfId="13" priority="13">
      <formula>E39=3</formula>
    </cfRule>
    <cfRule type="expression" dxfId="12" priority="14">
      <formula>E39=2</formula>
    </cfRule>
    <cfRule type="expression" dxfId="11" priority="15">
      <formula>E39=1</formula>
    </cfRule>
  </conditionalFormatting>
  <conditionalFormatting sqref="F40:F58">
    <cfRule type="expression" dxfId="10" priority="6">
      <formula>F40=5</formula>
    </cfRule>
    <cfRule type="expression" dxfId="9" priority="7">
      <formula>F40=4</formula>
    </cfRule>
    <cfRule type="expression" dxfId="8" priority="8">
      <formula>F40=3</formula>
    </cfRule>
    <cfRule type="expression" dxfId="7" priority="9">
      <formula>F40=2</formula>
    </cfRule>
    <cfRule type="expression" dxfId="6" priority="10">
      <formula>F40=1</formula>
    </cfRule>
  </conditionalFormatting>
  <conditionalFormatting sqref="J44:J54 I43:I55 H42:H56 G41:G57">
    <cfRule type="expression" dxfId="5" priority="1">
      <formula>G41=5</formula>
    </cfRule>
    <cfRule type="expression" dxfId="4" priority="2">
      <formula>G41=4</formula>
    </cfRule>
    <cfRule type="expression" dxfId="3" priority="3">
      <formula>G41=3</formula>
    </cfRule>
    <cfRule type="expression" dxfId="2" priority="4">
      <formula>G41=2</formula>
    </cfRule>
    <cfRule type="expression" dxfId="1" priority="5">
      <formula>G41=1</formula>
    </cfRule>
  </conditionalFormatting>
  <printOptions horizontalCentered="1"/>
  <pageMargins left="0.19685039370078741" right="0" top="0.19685039370078741" bottom="0" header="0.31496062992125984" footer="0.31496062992125984"/>
  <pageSetup paperSize="9"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V76"/>
  <sheetViews>
    <sheetView topLeftCell="A49" zoomScale="75" zoomScaleNormal="75" workbookViewId="0">
      <selection activeCell="AA27" sqref="AA27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5" width="5.6640625" style="16" customWidth="1"/>
    <col min="26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48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48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48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48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48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48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48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48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 t="s">
        <v>303</v>
      </c>
      <c r="P8" s="12"/>
      <c r="Q8" s="12"/>
      <c r="R8" s="16"/>
      <c r="S8" s="16"/>
      <c r="T8" s="16"/>
      <c r="U8" s="16"/>
      <c r="V8" s="16"/>
      <c r="W8" s="16"/>
      <c r="X8" s="16"/>
    </row>
    <row r="9" spans="1:48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48" ht="16.5" customHeight="1" thickTop="1" thickBot="1" x14ac:dyDescent="0.4">
      <c r="A10" s="159"/>
      <c r="B10" s="528" t="s">
        <v>312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6"/>
      <c r="S10" s="16"/>
      <c r="T10" s="16"/>
      <c r="U10" s="16"/>
      <c r="V10" s="16"/>
      <c r="W10" s="16"/>
      <c r="X10" s="16"/>
    </row>
    <row r="11" spans="1:48" ht="8.4" customHeight="1" thickTop="1" thickBot="1" x14ac:dyDescent="0.4">
      <c r="A11" s="522"/>
      <c r="B11" s="529"/>
      <c r="G11" s="523"/>
      <c r="H11" s="523"/>
      <c r="I11" s="523"/>
      <c r="J11" s="523"/>
      <c r="K11" s="523"/>
      <c r="L11" s="523"/>
      <c r="M11" s="523"/>
      <c r="N11" s="523"/>
      <c r="R11" s="16"/>
      <c r="S11" s="16"/>
      <c r="T11" s="16"/>
      <c r="U11" s="16"/>
      <c r="V11" s="16"/>
      <c r="W11" s="16"/>
      <c r="X11" s="16"/>
    </row>
    <row r="12" spans="1:48" s="113" customFormat="1" ht="15" thickTop="1" x14ac:dyDescent="0.3">
      <c r="B12" s="601" t="s">
        <v>163</v>
      </c>
      <c r="C12" s="602"/>
      <c r="D12" s="602"/>
      <c r="E12" s="602"/>
      <c r="F12" s="602"/>
      <c r="G12" s="602"/>
      <c r="H12" s="602"/>
      <c r="I12" s="602"/>
      <c r="J12" s="602"/>
      <c r="K12" s="602"/>
      <c r="L12" s="602"/>
      <c r="M12" s="602"/>
      <c r="N12" s="603"/>
    </row>
    <row r="13" spans="1:48" s="113" customFormat="1" ht="14.4" x14ac:dyDescent="0.3">
      <c r="B13" s="286"/>
      <c r="C13" s="287"/>
      <c r="D13" s="288"/>
      <c r="E13" s="289">
        <v>2006</v>
      </c>
      <c r="F13" s="289">
        <v>2007</v>
      </c>
      <c r="G13" s="289">
        <v>2008</v>
      </c>
      <c r="H13" s="289">
        <v>2009</v>
      </c>
      <c r="I13" s="289">
        <v>2010</v>
      </c>
      <c r="J13" s="289">
        <v>2011</v>
      </c>
      <c r="K13" s="289">
        <v>2012</v>
      </c>
      <c r="L13" s="289">
        <v>2013</v>
      </c>
      <c r="M13" s="289">
        <v>2014</v>
      </c>
      <c r="N13" s="290">
        <v>2015</v>
      </c>
      <c r="O13" s="16"/>
      <c r="AD13" s="218"/>
      <c r="AE13" s="218">
        <v>1</v>
      </c>
      <c r="AF13" s="218">
        <v>2</v>
      </c>
      <c r="AG13" s="218">
        <v>3</v>
      </c>
      <c r="AH13" s="218">
        <v>4</v>
      </c>
      <c r="AI13" s="218">
        <v>5</v>
      </c>
      <c r="AJ13" s="218">
        <v>6</v>
      </c>
      <c r="AK13" s="218">
        <v>7</v>
      </c>
      <c r="AL13" s="218">
        <v>8</v>
      </c>
      <c r="AM13" s="218">
        <v>9</v>
      </c>
      <c r="AN13" s="218">
        <v>10</v>
      </c>
      <c r="AO13" s="218">
        <v>11</v>
      </c>
      <c r="AP13" s="218">
        <v>12</v>
      </c>
      <c r="AQ13" s="218">
        <v>13</v>
      </c>
      <c r="AR13" s="218">
        <v>14</v>
      </c>
      <c r="AS13" s="218"/>
      <c r="AT13" s="218"/>
    </row>
    <row r="14" spans="1:48" s="113" customFormat="1" ht="7.35" customHeight="1" x14ac:dyDescent="0.3">
      <c r="B14" s="265"/>
      <c r="C14" s="8"/>
      <c r="D14" s="16"/>
      <c r="E14" s="9"/>
      <c r="F14" s="9"/>
      <c r="G14" s="9"/>
      <c r="H14" s="9"/>
      <c r="I14" s="9"/>
      <c r="J14" s="9"/>
      <c r="K14" s="9"/>
      <c r="L14" s="9"/>
      <c r="M14" s="9"/>
      <c r="N14" s="266"/>
      <c r="O14" s="16"/>
      <c r="AD14" s="218"/>
      <c r="AE14" s="218"/>
      <c r="AF14" s="218"/>
      <c r="AG14" s="218"/>
      <c r="AH14" s="218"/>
      <c r="AI14" s="218">
        <v>2006</v>
      </c>
      <c r="AJ14" s="218">
        <v>2007</v>
      </c>
      <c r="AK14" s="218">
        <v>2008</v>
      </c>
      <c r="AL14" s="218">
        <v>2009</v>
      </c>
      <c r="AM14" s="218">
        <v>2010</v>
      </c>
      <c r="AN14" s="218">
        <v>2011</v>
      </c>
      <c r="AO14" s="218">
        <v>2012</v>
      </c>
      <c r="AP14" s="218">
        <v>2013</v>
      </c>
      <c r="AQ14" s="218">
        <v>2014</v>
      </c>
      <c r="AR14" s="218">
        <v>2015</v>
      </c>
      <c r="AS14" s="218"/>
      <c r="AT14" s="218"/>
    </row>
    <row r="15" spans="1:48" s="113" customFormat="1" ht="14.4" x14ac:dyDescent="0.3">
      <c r="A15" s="264">
        <f t="shared" ref="A15:A43" si="0">RANK(N15,$N$15:$N$43)</f>
        <v>13</v>
      </c>
      <c r="B15" s="267"/>
      <c r="C15" s="281" t="s">
        <v>174</v>
      </c>
      <c r="D15" s="262"/>
      <c r="E15" s="321"/>
      <c r="F15" s="6">
        <v>64</v>
      </c>
      <c r="G15" s="7">
        <v>68</v>
      </c>
      <c r="H15" s="7">
        <v>72</v>
      </c>
      <c r="I15" s="7">
        <v>74</v>
      </c>
      <c r="J15" s="7">
        <v>76</v>
      </c>
      <c r="K15" s="7">
        <v>78</v>
      </c>
      <c r="L15" s="7">
        <v>80</v>
      </c>
      <c r="M15" s="316"/>
      <c r="N15" s="268">
        <v>82.000001999999995</v>
      </c>
      <c r="O15" s="16"/>
      <c r="AD15" s="218"/>
      <c r="AE15" s="554">
        <v>29</v>
      </c>
      <c r="AF15" s="218">
        <f t="shared" ref="AF15:AF43" si="1">VLOOKUP($AE15,$A$15:$N$43,AE$13,0)</f>
        <v>29</v>
      </c>
      <c r="AG15" s="218" t="str">
        <f t="shared" ref="AG15:AR30" si="2">VLOOKUP($AE15,$A$15:$N$43,AG$13,0)</f>
        <v>Bulgaria</v>
      </c>
      <c r="AH15" s="218">
        <f t="shared" si="2"/>
        <v>0</v>
      </c>
      <c r="AI15" s="218">
        <f t="shared" si="2"/>
        <v>21</v>
      </c>
      <c r="AJ15" s="218">
        <f t="shared" si="2"/>
        <v>23</v>
      </c>
      <c r="AK15" s="218">
        <f t="shared" si="2"/>
        <v>29</v>
      </c>
      <c r="AL15" s="218">
        <f t="shared" si="2"/>
        <v>32</v>
      </c>
      <c r="AM15" s="218">
        <f t="shared" si="2"/>
        <v>35</v>
      </c>
      <c r="AN15" s="218">
        <f t="shared" si="2"/>
        <v>47</v>
      </c>
      <c r="AO15" s="218">
        <f t="shared" si="2"/>
        <v>52</v>
      </c>
      <c r="AP15" s="218">
        <f t="shared" si="2"/>
        <v>55</v>
      </c>
      <c r="AQ15" s="218">
        <f t="shared" si="2"/>
        <v>0</v>
      </c>
      <c r="AR15" s="218">
        <f t="shared" si="2"/>
        <v>59.000003</v>
      </c>
      <c r="AS15" s="218"/>
      <c r="AT15" s="555"/>
      <c r="AV15" s="263"/>
    </row>
    <row r="16" spans="1:48" s="113" customFormat="1" ht="14.4" x14ac:dyDescent="0.3">
      <c r="A16" s="264">
        <f t="shared" si="0"/>
        <v>12</v>
      </c>
      <c r="B16" s="267"/>
      <c r="C16" s="283" t="s">
        <v>25</v>
      </c>
      <c r="D16" s="16"/>
      <c r="E16" s="4">
        <v>58</v>
      </c>
      <c r="F16" s="4">
        <v>67</v>
      </c>
      <c r="G16" s="5">
        <v>70</v>
      </c>
      <c r="H16" s="5">
        <v>71</v>
      </c>
      <c r="I16" s="5">
        <v>77</v>
      </c>
      <c r="J16" s="5">
        <v>79</v>
      </c>
      <c r="K16" s="5">
        <v>80</v>
      </c>
      <c r="L16" s="5">
        <v>82</v>
      </c>
      <c r="M16" s="317"/>
      <c r="N16" s="269">
        <v>82.00000399999999</v>
      </c>
      <c r="O16" s="16"/>
      <c r="AD16" s="218"/>
      <c r="AE16" s="554">
        <v>28</v>
      </c>
      <c r="AF16" s="218">
        <f t="shared" si="1"/>
        <v>28</v>
      </c>
      <c r="AG16" s="218" t="str">
        <f t="shared" si="2"/>
        <v>Lituania</v>
      </c>
      <c r="AH16" s="218">
        <f t="shared" si="2"/>
        <v>0</v>
      </c>
      <c r="AI16" s="218">
        <f t="shared" si="2"/>
        <v>40</v>
      </c>
      <c r="AJ16" s="218">
        <f t="shared" si="2"/>
        <v>46</v>
      </c>
      <c r="AK16" s="218">
        <f t="shared" si="2"/>
        <v>52</v>
      </c>
      <c r="AL16" s="218">
        <f t="shared" si="2"/>
        <v>57</v>
      </c>
      <c r="AM16" s="218">
        <f t="shared" si="2"/>
        <v>59</v>
      </c>
      <c r="AN16" s="218">
        <f t="shared" si="2"/>
        <v>60</v>
      </c>
      <c r="AO16" s="218">
        <f t="shared" si="2"/>
        <v>62</v>
      </c>
      <c r="AP16" s="218">
        <f t="shared" si="2"/>
        <v>66</v>
      </c>
      <c r="AQ16" s="218">
        <f t="shared" si="2"/>
        <v>0</v>
      </c>
      <c r="AR16" s="218">
        <f t="shared" si="2"/>
        <v>68.000016000000002</v>
      </c>
      <c r="AS16" s="218"/>
      <c r="AT16" s="555"/>
      <c r="AV16" s="263"/>
    </row>
    <row r="17" spans="1:48" s="113" customFormat="1" ht="14.4" x14ac:dyDescent="0.3">
      <c r="A17" s="264">
        <f t="shared" si="0"/>
        <v>29</v>
      </c>
      <c r="B17" s="267"/>
      <c r="C17" s="283" t="s">
        <v>158</v>
      </c>
      <c r="D17" s="16"/>
      <c r="E17" s="4">
        <v>21</v>
      </c>
      <c r="F17" s="4">
        <v>23</v>
      </c>
      <c r="G17" s="5">
        <v>29</v>
      </c>
      <c r="H17" s="5">
        <v>32</v>
      </c>
      <c r="I17" s="5">
        <v>35</v>
      </c>
      <c r="J17" s="5">
        <v>47</v>
      </c>
      <c r="K17" s="5">
        <v>52</v>
      </c>
      <c r="L17" s="5">
        <v>55</v>
      </c>
      <c r="M17" s="317"/>
      <c r="N17" s="269">
        <v>59.000003</v>
      </c>
      <c r="O17" s="16"/>
      <c r="AD17" s="218"/>
      <c r="AE17" s="554">
        <v>27</v>
      </c>
      <c r="AF17" s="218">
        <f t="shared" si="1"/>
        <v>27</v>
      </c>
      <c r="AG17" s="218" t="str">
        <f t="shared" si="2"/>
        <v>Grecia</v>
      </c>
      <c r="AH17" s="218">
        <f t="shared" si="2"/>
        <v>0</v>
      </c>
      <c r="AI17" s="218">
        <f t="shared" si="2"/>
        <v>37</v>
      </c>
      <c r="AJ17" s="218">
        <f t="shared" si="2"/>
        <v>40</v>
      </c>
      <c r="AK17" s="218">
        <f t="shared" si="2"/>
        <v>44</v>
      </c>
      <c r="AL17" s="218">
        <f t="shared" si="2"/>
        <v>47</v>
      </c>
      <c r="AM17" s="218">
        <f t="shared" si="2"/>
        <v>53</v>
      </c>
      <c r="AN17" s="218">
        <f t="shared" si="2"/>
        <v>57</v>
      </c>
      <c r="AO17" s="218">
        <f t="shared" si="2"/>
        <v>57</v>
      </c>
      <c r="AP17" s="218">
        <f t="shared" si="2"/>
        <v>60</v>
      </c>
      <c r="AQ17" s="218">
        <f t="shared" si="2"/>
        <v>0</v>
      </c>
      <c r="AR17" s="218">
        <f t="shared" si="2"/>
        <v>69.000009000000006</v>
      </c>
      <c r="AS17" s="218"/>
      <c r="AT17" s="555"/>
      <c r="AV17" s="263"/>
    </row>
    <row r="18" spans="1:48" s="113" customFormat="1" ht="14.4" x14ac:dyDescent="0.3">
      <c r="A18" s="264">
        <f t="shared" si="0"/>
        <v>16</v>
      </c>
      <c r="B18" s="267"/>
      <c r="C18" s="283" t="s">
        <v>175</v>
      </c>
      <c r="D18" s="16"/>
      <c r="E18" s="4">
        <v>39</v>
      </c>
      <c r="F18" s="4">
        <v>43</v>
      </c>
      <c r="G18" s="5">
        <v>52</v>
      </c>
      <c r="H18" s="5">
        <v>60</v>
      </c>
      <c r="I18" s="5">
        <v>64</v>
      </c>
      <c r="J18" s="5">
        <v>70</v>
      </c>
      <c r="K18" s="5">
        <v>67</v>
      </c>
      <c r="L18" s="5">
        <v>74</v>
      </c>
      <c r="M18" s="317"/>
      <c r="N18" s="269">
        <v>79.000004000000004</v>
      </c>
      <c r="O18" s="16"/>
      <c r="AD18" s="218"/>
      <c r="AE18" s="554">
        <v>26</v>
      </c>
      <c r="AF18" s="218">
        <f t="shared" si="1"/>
        <v>26</v>
      </c>
      <c r="AG18" s="218" t="str">
        <f t="shared" si="2"/>
        <v>Rumanía</v>
      </c>
      <c r="AH18" s="218">
        <f t="shared" si="2"/>
        <v>0</v>
      </c>
      <c r="AI18" s="218">
        <f t="shared" si="2"/>
        <v>26</v>
      </c>
      <c r="AJ18" s="218">
        <f t="shared" si="2"/>
        <v>34</v>
      </c>
      <c r="AK18" s="218">
        <f t="shared" si="2"/>
        <v>38</v>
      </c>
      <c r="AL18" s="218">
        <f t="shared" si="2"/>
        <v>46</v>
      </c>
      <c r="AM18" s="218">
        <f t="shared" si="2"/>
        <v>48</v>
      </c>
      <c r="AN18" s="218">
        <f t="shared" si="2"/>
        <v>51</v>
      </c>
      <c r="AO18" s="218">
        <f t="shared" si="2"/>
        <v>57</v>
      </c>
      <c r="AP18" s="218">
        <f t="shared" si="2"/>
        <v>61</v>
      </c>
      <c r="AQ18" s="218">
        <f t="shared" si="2"/>
        <v>0</v>
      </c>
      <c r="AR18" s="218">
        <f t="shared" si="2"/>
        <v>69.000023999999996</v>
      </c>
      <c r="AS18" s="218"/>
      <c r="AT18" s="555"/>
      <c r="AV18" s="263"/>
    </row>
    <row r="19" spans="1:48" s="113" customFormat="1" ht="14.4" x14ac:dyDescent="0.3">
      <c r="A19" s="264">
        <f t="shared" si="0"/>
        <v>3</v>
      </c>
      <c r="B19" s="267"/>
      <c r="C19" s="283" t="s">
        <v>26</v>
      </c>
      <c r="D19" s="16"/>
      <c r="E19" s="4">
        <v>85</v>
      </c>
      <c r="F19" s="4">
        <v>83</v>
      </c>
      <c r="G19" s="5">
        <v>85</v>
      </c>
      <c r="H19" s="5">
        <v>86</v>
      </c>
      <c r="I19" s="5">
        <v>88</v>
      </c>
      <c r="J19" s="5">
        <v>90</v>
      </c>
      <c r="K19" s="5">
        <v>92</v>
      </c>
      <c r="L19" s="5">
        <v>93</v>
      </c>
      <c r="M19" s="317"/>
      <c r="N19" s="269">
        <v>92.000005000000002</v>
      </c>
      <c r="O19" s="16"/>
      <c r="AD19" s="218"/>
      <c r="AE19" s="554">
        <v>25</v>
      </c>
      <c r="AF19" s="218">
        <f t="shared" si="1"/>
        <v>25</v>
      </c>
      <c r="AG19" s="218" t="str">
        <f t="shared" si="2"/>
        <v>Chipre</v>
      </c>
      <c r="AH19" s="218">
        <f t="shared" si="2"/>
        <v>0</v>
      </c>
      <c r="AI19" s="218">
        <f t="shared" si="2"/>
        <v>52</v>
      </c>
      <c r="AJ19" s="218">
        <f t="shared" si="2"/>
        <v>53</v>
      </c>
      <c r="AK19" s="218">
        <f t="shared" si="2"/>
        <v>56</v>
      </c>
      <c r="AL19" s="218">
        <f t="shared" si="2"/>
        <v>61</v>
      </c>
      <c r="AM19" s="218">
        <f t="shared" si="2"/>
        <v>61</v>
      </c>
      <c r="AN19" s="218">
        <f t="shared" si="2"/>
        <v>64</v>
      </c>
      <c r="AO19" s="218">
        <f t="shared" si="2"/>
        <v>70</v>
      </c>
      <c r="AP19" s="218">
        <f t="shared" si="2"/>
        <v>70</v>
      </c>
      <c r="AQ19" s="218">
        <f t="shared" si="2"/>
        <v>0</v>
      </c>
      <c r="AR19" s="218">
        <f t="shared" si="2"/>
        <v>71.000013999999993</v>
      </c>
      <c r="AS19" s="218"/>
      <c r="AT19" s="555"/>
      <c r="AV19" s="263"/>
    </row>
    <row r="20" spans="1:48" s="113" customFormat="1" ht="14.4" x14ac:dyDescent="0.3">
      <c r="A20" s="264">
        <f t="shared" si="0"/>
        <v>4</v>
      </c>
      <c r="B20" s="267"/>
      <c r="C20" s="283" t="s">
        <v>27</v>
      </c>
      <c r="D20" s="16"/>
      <c r="E20" s="4">
        <v>77</v>
      </c>
      <c r="F20" s="4">
        <v>79</v>
      </c>
      <c r="G20" s="5">
        <v>82</v>
      </c>
      <c r="H20" s="5">
        <v>84</v>
      </c>
      <c r="I20" s="5">
        <v>86</v>
      </c>
      <c r="J20" s="5">
        <v>87</v>
      </c>
      <c r="K20" s="5">
        <v>87</v>
      </c>
      <c r="L20" s="5">
        <v>89</v>
      </c>
      <c r="M20" s="317"/>
      <c r="N20" s="269">
        <v>91.000005999999999</v>
      </c>
      <c r="O20" s="16"/>
      <c r="AD20" s="218"/>
      <c r="AE20" s="554">
        <v>24</v>
      </c>
      <c r="AF20" s="218">
        <f t="shared" si="1"/>
        <v>24</v>
      </c>
      <c r="AG20" s="218" t="str">
        <f t="shared" si="2"/>
        <v>Portugal</v>
      </c>
      <c r="AH20" s="218">
        <f t="shared" si="2"/>
        <v>0</v>
      </c>
      <c r="AI20" s="218">
        <f t="shared" si="2"/>
        <v>46</v>
      </c>
      <c r="AJ20" s="218">
        <f t="shared" si="2"/>
        <v>48</v>
      </c>
      <c r="AK20" s="218">
        <f t="shared" si="2"/>
        <v>50</v>
      </c>
      <c r="AL20" s="218">
        <f t="shared" si="2"/>
        <v>56</v>
      </c>
      <c r="AM20" s="218">
        <f t="shared" si="2"/>
        <v>59</v>
      </c>
      <c r="AN20" s="218">
        <f t="shared" si="2"/>
        <v>64</v>
      </c>
      <c r="AO20" s="218">
        <f t="shared" si="2"/>
        <v>66</v>
      </c>
      <c r="AP20" s="218">
        <f t="shared" si="2"/>
        <v>67</v>
      </c>
      <c r="AQ20" s="218">
        <f t="shared" si="2"/>
        <v>0</v>
      </c>
      <c r="AR20" s="218">
        <f t="shared" si="2"/>
        <v>71.000022999999999</v>
      </c>
      <c r="AS20" s="218"/>
      <c r="AT20" s="555"/>
      <c r="AV20" s="263"/>
    </row>
    <row r="21" spans="1:48" s="113" customFormat="1" ht="14.4" x14ac:dyDescent="0.3">
      <c r="A21" s="264">
        <f t="shared" si="0"/>
        <v>8</v>
      </c>
      <c r="B21" s="267"/>
      <c r="C21" s="283" t="s">
        <v>159</v>
      </c>
      <c r="D21" s="16"/>
      <c r="E21" s="4">
        <v>52</v>
      </c>
      <c r="F21" s="4">
        <v>56</v>
      </c>
      <c r="G21" s="5">
        <v>59</v>
      </c>
      <c r="H21" s="5">
        <v>64</v>
      </c>
      <c r="I21" s="5">
        <v>68</v>
      </c>
      <c r="J21" s="5">
        <v>70</v>
      </c>
      <c r="K21" s="5">
        <v>74</v>
      </c>
      <c r="L21" s="5">
        <v>79</v>
      </c>
      <c r="M21" s="317"/>
      <c r="N21" s="269">
        <v>88.000006999999997</v>
      </c>
      <c r="O21" s="16"/>
      <c r="AD21" s="218"/>
      <c r="AE21" s="554">
        <v>23</v>
      </c>
      <c r="AF21" s="218">
        <f t="shared" si="1"/>
        <v>23</v>
      </c>
      <c r="AG21" s="218" t="str">
        <f t="shared" si="2"/>
        <v>Italia</v>
      </c>
      <c r="AH21" s="218">
        <f t="shared" si="2"/>
        <v>0</v>
      </c>
      <c r="AI21" s="218">
        <f t="shared" si="2"/>
        <v>52</v>
      </c>
      <c r="AJ21" s="218">
        <f t="shared" si="2"/>
        <v>53</v>
      </c>
      <c r="AK21" s="218">
        <f t="shared" si="2"/>
        <v>56</v>
      </c>
      <c r="AL21" s="218">
        <f t="shared" si="2"/>
        <v>61</v>
      </c>
      <c r="AM21" s="218">
        <f t="shared" si="2"/>
        <v>65</v>
      </c>
      <c r="AN21" s="218">
        <f t="shared" si="2"/>
        <v>66</v>
      </c>
      <c r="AO21" s="218">
        <f t="shared" si="2"/>
        <v>67</v>
      </c>
      <c r="AP21" s="218">
        <f t="shared" si="2"/>
        <v>71</v>
      </c>
      <c r="AQ21" s="218">
        <f t="shared" si="2"/>
        <v>0</v>
      </c>
      <c r="AR21" s="218">
        <f t="shared" si="2"/>
        <v>73.000012999999996</v>
      </c>
      <c r="AS21" s="218"/>
      <c r="AT21" s="555"/>
      <c r="AV21" s="263"/>
    </row>
    <row r="22" spans="1:48" s="113" customFormat="1" ht="14.4" x14ac:dyDescent="0.3">
      <c r="A22" s="264">
        <f t="shared" si="0"/>
        <v>9</v>
      </c>
      <c r="B22" s="267"/>
      <c r="C22" s="283" t="s">
        <v>28</v>
      </c>
      <c r="D22" s="16"/>
      <c r="E22" s="4">
        <v>59</v>
      </c>
      <c r="F22" s="4">
        <v>65</v>
      </c>
      <c r="G22" s="5">
        <v>70</v>
      </c>
      <c r="H22" s="5">
        <v>73</v>
      </c>
      <c r="I22" s="5">
        <v>76</v>
      </c>
      <c r="J22" s="5">
        <v>81</v>
      </c>
      <c r="K22" s="5">
        <v>83</v>
      </c>
      <c r="L22" s="5">
        <v>84</v>
      </c>
      <c r="M22" s="317"/>
      <c r="N22" s="269">
        <v>84.000007999999994</v>
      </c>
      <c r="O22" s="16"/>
      <c r="AD22" s="218"/>
      <c r="AE22" s="554">
        <v>22</v>
      </c>
      <c r="AF22" s="218">
        <f t="shared" si="1"/>
        <v>22</v>
      </c>
      <c r="AG22" s="218" t="str">
        <f t="shared" si="2"/>
        <v>Hungría</v>
      </c>
      <c r="AH22" s="218">
        <f t="shared" si="2"/>
        <v>0</v>
      </c>
      <c r="AI22" s="218">
        <f t="shared" si="2"/>
        <v>49</v>
      </c>
      <c r="AJ22" s="218">
        <f t="shared" si="2"/>
        <v>53</v>
      </c>
      <c r="AK22" s="218">
        <f t="shared" si="2"/>
        <v>57</v>
      </c>
      <c r="AL22" s="218">
        <f t="shared" si="2"/>
        <v>61</v>
      </c>
      <c r="AM22" s="218">
        <f t="shared" si="2"/>
        <v>64</v>
      </c>
      <c r="AN22" s="218">
        <f t="shared" si="2"/>
        <v>68</v>
      </c>
      <c r="AO22" s="218">
        <f t="shared" si="2"/>
        <v>70</v>
      </c>
      <c r="AP22" s="218">
        <f t="shared" si="2"/>
        <v>71</v>
      </c>
      <c r="AQ22" s="218">
        <f t="shared" si="2"/>
        <v>0</v>
      </c>
      <c r="AR22" s="218">
        <f t="shared" si="2"/>
        <v>75.000017999999997</v>
      </c>
      <c r="AS22" s="218"/>
      <c r="AT22" s="555"/>
      <c r="AV22" s="263"/>
    </row>
    <row r="23" spans="1:48" s="113" customFormat="1" ht="14.4" x14ac:dyDescent="0.3">
      <c r="A23" s="264">
        <f t="shared" si="0"/>
        <v>27</v>
      </c>
      <c r="B23" s="267"/>
      <c r="C23" s="283" t="s">
        <v>29</v>
      </c>
      <c r="D23" s="16"/>
      <c r="E23" s="4">
        <v>37</v>
      </c>
      <c r="F23" s="4">
        <v>40</v>
      </c>
      <c r="G23" s="5">
        <v>44</v>
      </c>
      <c r="H23" s="5">
        <v>47</v>
      </c>
      <c r="I23" s="5">
        <v>53</v>
      </c>
      <c r="J23" s="5">
        <v>57</v>
      </c>
      <c r="K23" s="5">
        <v>57</v>
      </c>
      <c r="L23" s="5">
        <v>60</v>
      </c>
      <c r="M23" s="317"/>
      <c r="N23" s="269">
        <v>69.000009000000006</v>
      </c>
      <c r="O23" s="16"/>
      <c r="AD23" s="218"/>
      <c r="AE23" s="554">
        <v>21</v>
      </c>
      <c r="AF23" s="218">
        <f t="shared" si="1"/>
        <v>21</v>
      </c>
      <c r="AG23" s="218" t="str">
        <f t="shared" si="2"/>
        <v>Letonia</v>
      </c>
      <c r="AH23" s="218">
        <f t="shared" si="2"/>
        <v>0</v>
      </c>
      <c r="AI23" s="218">
        <f t="shared" si="2"/>
        <v>41</v>
      </c>
      <c r="AJ23" s="218">
        <f t="shared" si="2"/>
        <v>49</v>
      </c>
      <c r="AK23" s="218">
        <f t="shared" si="2"/>
        <v>57</v>
      </c>
      <c r="AL23" s="218">
        <f t="shared" si="2"/>
        <v>60</v>
      </c>
      <c r="AM23" s="218">
        <f t="shared" si="2"/>
        <v>63</v>
      </c>
      <c r="AN23" s="218">
        <f t="shared" si="2"/>
        <v>64</v>
      </c>
      <c r="AO23" s="218">
        <f t="shared" si="2"/>
        <v>70</v>
      </c>
      <c r="AP23" s="218">
        <f t="shared" si="2"/>
        <v>72</v>
      </c>
      <c r="AQ23" s="218">
        <f t="shared" si="2"/>
        <v>0</v>
      </c>
      <c r="AR23" s="218">
        <f t="shared" si="2"/>
        <v>76.000010000000003</v>
      </c>
      <c r="AS23" s="218"/>
      <c r="AT23" s="555"/>
      <c r="AV23" s="263"/>
    </row>
    <row r="24" spans="1:48" s="113" customFormat="1" ht="14.4" x14ac:dyDescent="0.3">
      <c r="A24" s="264">
        <f t="shared" si="0"/>
        <v>20</v>
      </c>
      <c r="B24" s="267"/>
      <c r="C24" s="284" t="s">
        <v>39</v>
      </c>
      <c r="D24" s="49"/>
      <c r="E24" s="2">
        <v>56</v>
      </c>
      <c r="F24" s="2">
        <v>59</v>
      </c>
      <c r="G24" s="3">
        <v>62</v>
      </c>
      <c r="H24" s="3">
        <v>65</v>
      </c>
      <c r="I24" s="3">
        <v>67</v>
      </c>
      <c r="J24" s="3">
        <v>70</v>
      </c>
      <c r="K24" s="3">
        <v>73</v>
      </c>
      <c r="L24" s="3">
        <v>73</v>
      </c>
      <c r="M24" s="318"/>
      <c r="N24" s="270">
        <v>76.000020000000006</v>
      </c>
      <c r="O24" s="16"/>
      <c r="AD24" s="218"/>
      <c r="AE24" s="554">
        <v>20</v>
      </c>
      <c r="AF24" s="218">
        <f t="shared" si="1"/>
        <v>20</v>
      </c>
      <c r="AG24" s="218" t="str">
        <f t="shared" si="2"/>
        <v>España</v>
      </c>
      <c r="AH24" s="218">
        <f t="shared" si="2"/>
        <v>0</v>
      </c>
      <c r="AI24" s="218">
        <f t="shared" si="2"/>
        <v>56</v>
      </c>
      <c r="AJ24" s="218">
        <f t="shared" si="2"/>
        <v>59</v>
      </c>
      <c r="AK24" s="218">
        <f t="shared" si="2"/>
        <v>62</v>
      </c>
      <c r="AL24" s="218">
        <f t="shared" si="2"/>
        <v>65</v>
      </c>
      <c r="AM24" s="218">
        <f t="shared" si="2"/>
        <v>67</v>
      </c>
      <c r="AN24" s="218">
        <f t="shared" si="2"/>
        <v>70</v>
      </c>
      <c r="AO24" s="218">
        <f t="shared" si="2"/>
        <v>73</v>
      </c>
      <c r="AP24" s="218">
        <f t="shared" si="2"/>
        <v>73</v>
      </c>
      <c r="AQ24" s="218">
        <f t="shared" si="2"/>
        <v>0</v>
      </c>
      <c r="AR24" s="218">
        <f t="shared" si="2"/>
        <v>76.000020000000006</v>
      </c>
      <c r="AS24" s="218"/>
      <c r="AT24" s="555"/>
      <c r="AV24" s="263"/>
    </row>
    <row r="25" spans="1:48" s="113" customFormat="1" ht="14.4" x14ac:dyDescent="0.3">
      <c r="A25" s="264">
        <f t="shared" si="0"/>
        <v>11</v>
      </c>
      <c r="B25" s="267"/>
      <c r="C25" s="283" t="s">
        <v>30</v>
      </c>
      <c r="D25" s="16"/>
      <c r="E25" s="320"/>
      <c r="F25" s="4">
        <v>66</v>
      </c>
      <c r="G25" s="5">
        <v>68</v>
      </c>
      <c r="H25" s="5">
        <v>74</v>
      </c>
      <c r="I25" s="5">
        <v>76</v>
      </c>
      <c r="J25" s="5">
        <v>78</v>
      </c>
      <c r="K25" s="5">
        <v>81</v>
      </c>
      <c r="L25" s="5">
        <v>82</v>
      </c>
      <c r="M25" s="317"/>
      <c r="N25" s="269">
        <v>82.000011000000001</v>
      </c>
      <c r="O25" s="16"/>
      <c r="AD25" s="218"/>
      <c r="AE25" s="554">
        <v>19</v>
      </c>
      <c r="AF25" s="218">
        <f t="shared" si="1"/>
        <v>19</v>
      </c>
      <c r="AG25" s="218" t="str">
        <f t="shared" si="2"/>
        <v>Croacia</v>
      </c>
      <c r="AH25" s="218">
        <f t="shared" si="2"/>
        <v>0</v>
      </c>
      <c r="AI25" s="218">
        <f t="shared" si="2"/>
        <v>0</v>
      </c>
      <c r="AJ25" s="218">
        <f t="shared" si="2"/>
        <v>49</v>
      </c>
      <c r="AK25" s="218">
        <f t="shared" si="2"/>
        <v>53</v>
      </c>
      <c r="AL25" s="218">
        <f t="shared" si="2"/>
        <v>55</v>
      </c>
      <c r="AM25" s="218">
        <f t="shared" si="2"/>
        <v>60</v>
      </c>
      <c r="AN25" s="218">
        <f t="shared" si="2"/>
        <v>64</v>
      </c>
      <c r="AO25" s="218">
        <f t="shared" si="2"/>
        <v>68</v>
      </c>
      <c r="AP25" s="218">
        <f t="shared" si="2"/>
        <v>66</v>
      </c>
      <c r="AQ25" s="218">
        <f t="shared" si="2"/>
        <v>0</v>
      </c>
      <c r="AR25" s="218">
        <f t="shared" si="2"/>
        <v>77.000011999999998</v>
      </c>
      <c r="AS25" s="218"/>
      <c r="AT25" s="555"/>
      <c r="AV25" s="263"/>
    </row>
    <row r="26" spans="1:48" s="113" customFormat="1" ht="14.4" x14ac:dyDescent="0.3">
      <c r="A26" s="264">
        <f t="shared" si="0"/>
        <v>19</v>
      </c>
      <c r="B26" s="267"/>
      <c r="C26" s="283" t="s">
        <v>176</v>
      </c>
      <c r="D26" s="16"/>
      <c r="E26" s="320"/>
      <c r="F26" s="4">
        <v>49</v>
      </c>
      <c r="G26" s="5">
        <v>53</v>
      </c>
      <c r="H26" s="5">
        <v>55</v>
      </c>
      <c r="I26" s="5">
        <v>60</v>
      </c>
      <c r="J26" s="5">
        <v>64</v>
      </c>
      <c r="K26" s="5">
        <v>68</v>
      </c>
      <c r="L26" s="5">
        <v>66</v>
      </c>
      <c r="M26" s="317"/>
      <c r="N26" s="269">
        <v>77.000011999999998</v>
      </c>
      <c r="O26" s="16"/>
      <c r="AD26" s="218"/>
      <c r="AE26" s="554">
        <v>18</v>
      </c>
      <c r="AF26" s="218">
        <f t="shared" si="1"/>
        <v>18</v>
      </c>
      <c r="AG26" s="218" t="str">
        <f t="shared" si="2"/>
        <v>Polonia</v>
      </c>
      <c r="AH26" s="218">
        <f t="shared" si="2"/>
        <v>0</v>
      </c>
      <c r="AI26" s="218">
        <f t="shared" si="2"/>
        <v>45</v>
      </c>
      <c r="AJ26" s="218">
        <f t="shared" si="2"/>
        <v>54</v>
      </c>
      <c r="AK26" s="218">
        <f t="shared" si="2"/>
        <v>59</v>
      </c>
      <c r="AL26" s="218">
        <f t="shared" si="2"/>
        <v>66</v>
      </c>
      <c r="AM26" s="218">
        <f t="shared" si="2"/>
        <v>69</v>
      </c>
      <c r="AN26" s="218">
        <f t="shared" si="2"/>
        <v>71</v>
      </c>
      <c r="AO26" s="218">
        <f t="shared" si="2"/>
        <v>73</v>
      </c>
      <c r="AP26" s="218">
        <f t="shared" si="2"/>
        <v>75</v>
      </c>
      <c r="AQ26" s="218">
        <f t="shared" si="2"/>
        <v>0</v>
      </c>
      <c r="AR26" s="218">
        <f t="shared" si="2"/>
        <v>78.000022000000001</v>
      </c>
      <c r="AS26" s="218"/>
      <c r="AT26" s="555"/>
      <c r="AV26" s="263"/>
    </row>
    <row r="27" spans="1:48" s="113" customFormat="1" ht="14.4" x14ac:dyDescent="0.3">
      <c r="A27" s="264">
        <f t="shared" si="0"/>
        <v>23</v>
      </c>
      <c r="B27" s="267"/>
      <c r="C27" s="283" t="s">
        <v>31</v>
      </c>
      <c r="D27" s="16"/>
      <c r="E27" s="4">
        <v>52</v>
      </c>
      <c r="F27" s="4">
        <v>53</v>
      </c>
      <c r="G27" s="5">
        <v>56</v>
      </c>
      <c r="H27" s="5">
        <v>61</v>
      </c>
      <c r="I27" s="5">
        <v>65</v>
      </c>
      <c r="J27" s="5">
        <v>66</v>
      </c>
      <c r="K27" s="5">
        <v>67</v>
      </c>
      <c r="L27" s="5">
        <v>71</v>
      </c>
      <c r="M27" s="317"/>
      <c r="N27" s="269">
        <v>73.000012999999996</v>
      </c>
      <c r="O27" s="16"/>
      <c r="AD27" s="218"/>
      <c r="AE27" s="554">
        <v>17</v>
      </c>
      <c r="AF27" s="218">
        <f t="shared" si="1"/>
        <v>17</v>
      </c>
      <c r="AG27" s="218" t="str">
        <f t="shared" si="2"/>
        <v>Eslovenia</v>
      </c>
      <c r="AH27" s="218">
        <f t="shared" si="2"/>
        <v>0</v>
      </c>
      <c r="AI27" s="218">
        <f t="shared" si="2"/>
        <v>65</v>
      </c>
      <c r="AJ27" s="218">
        <f t="shared" si="2"/>
        <v>66</v>
      </c>
      <c r="AK27" s="218">
        <f t="shared" si="2"/>
        <v>65</v>
      </c>
      <c r="AL27" s="218">
        <f t="shared" si="2"/>
        <v>71</v>
      </c>
      <c r="AM27" s="218">
        <f t="shared" si="2"/>
        <v>70</v>
      </c>
      <c r="AN27" s="218">
        <f t="shared" si="2"/>
        <v>74</v>
      </c>
      <c r="AO27" s="218">
        <f t="shared" si="2"/>
        <v>76</v>
      </c>
      <c r="AP27" s="218">
        <f t="shared" si="2"/>
        <v>76</v>
      </c>
      <c r="AQ27" s="218">
        <f t="shared" si="2"/>
        <v>0</v>
      </c>
      <c r="AR27" s="218">
        <f t="shared" si="2"/>
        <v>78.000024999999994</v>
      </c>
      <c r="AS27" s="218"/>
      <c r="AT27" s="555"/>
      <c r="AV27" s="263"/>
    </row>
    <row r="28" spans="1:48" s="113" customFormat="1" ht="14.4" x14ac:dyDescent="0.3">
      <c r="A28" s="264">
        <f t="shared" si="0"/>
        <v>25</v>
      </c>
      <c r="B28" s="267"/>
      <c r="C28" s="283" t="s">
        <v>177</v>
      </c>
      <c r="D28" s="16"/>
      <c r="E28" s="4">
        <v>52</v>
      </c>
      <c r="F28" s="4">
        <v>53</v>
      </c>
      <c r="G28" s="5">
        <v>56</v>
      </c>
      <c r="H28" s="5">
        <v>61</v>
      </c>
      <c r="I28" s="5">
        <v>61</v>
      </c>
      <c r="J28" s="5">
        <v>64</v>
      </c>
      <c r="K28" s="5">
        <v>70</v>
      </c>
      <c r="L28" s="5">
        <v>70</v>
      </c>
      <c r="M28" s="317"/>
      <c r="N28" s="269">
        <v>71.000013999999993</v>
      </c>
      <c r="O28" s="16"/>
      <c r="AD28" s="218"/>
      <c r="AE28" s="554">
        <v>16</v>
      </c>
      <c r="AF28" s="218">
        <f t="shared" si="1"/>
        <v>16</v>
      </c>
      <c r="AG28" s="218" t="str">
        <f t="shared" si="2"/>
        <v>Rep. Checa</v>
      </c>
      <c r="AH28" s="218">
        <f t="shared" si="2"/>
        <v>0</v>
      </c>
      <c r="AI28" s="218">
        <f t="shared" si="2"/>
        <v>39</v>
      </c>
      <c r="AJ28" s="218">
        <f t="shared" si="2"/>
        <v>43</v>
      </c>
      <c r="AK28" s="218">
        <f t="shared" si="2"/>
        <v>52</v>
      </c>
      <c r="AL28" s="218">
        <f t="shared" si="2"/>
        <v>60</v>
      </c>
      <c r="AM28" s="218">
        <f t="shared" si="2"/>
        <v>64</v>
      </c>
      <c r="AN28" s="218">
        <f t="shared" si="2"/>
        <v>70</v>
      </c>
      <c r="AO28" s="218">
        <f t="shared" si="2"/>
        <v>67</v>
      </c>
      <c r="AP28" s="218">
        <f t="shared" si="2"/>
        <v>74</v>
      </c>
      <c r="AQ28" s="218">
        <f t="shared" si="2"/>
        <v>0</v>
      </c>
      <c r="AR28" s="218">
        <f t="shared" si="2"/>
        <v>79.000004000000004</v>
      </c>
      <c r="AS28" s="218"/>
      <c r="AT28" s="555"/>
      <c r="AV28" s="263"/>
    </row>
    <row r="29" spans="1:48" s="113" customFormat="1" ht="14.4" x14ac:dyDescent="0.3">
      <c r="A29" s="264">
        <f t="shared" si="0"/>
        <v>21</v>
      </c>
      <c r="B29" s="267"/>
      <c r="C29" s="283" t="s">
        <v>178</v>
      </c>
      <c r="D29" s="16"/>
      <c r="E29" s="4">
        <v>41</v>
      </c>
      <c r="F29" s="4">
        <v>49</v>
      </c>
      <c r="G29" s="5">
        <v>57</v>
      </c>
      <c r="H29" s="5">
        <v>60</v>
      </c>
      <c r="I29" s="5">
        <v>63</v>
      </c>
      <c r="J29" s="5">
        <v>64</v>
      </c>
      <c r="K29" s="5">
        <v>70</v>
      </c>
      <c r="L29" s="5">
        <v>72</v>
      </c>
      <c r="M29" s="317"/>
      <c r="N29" s="269">
        <v>76.000010000000003</v>
      </c>
      <c r="O29" s="16"/>
      <c r="AD29" s="218"/>
      <c r="AE29" s="554">
        <v>15</v>
      </c>
      <c r="AF29" s="218">
        <f t="shared" si="1"/>
        <v>15</v>
      </c>
      <c r="AG29" s="218" t="str">
        <f t="shared" si="2"/>
        <v>Eslovaquia</v>
      </c>
      <c r="AH29" s="218">
        <f t="shared" si="2"/>
        <v>0</v>
      </c>
      <c r="AI29" s="218">
        <f t="shared" si="2"/>
        <v>50</v>
      </c>
      <c r="AJ29" s="218">
        <f t="shared" si="2"/>
        <v>55</v>
      </c>
      <c r="AK29" s="218">
        <f t="shared" si="2"/>
        <v>63</v>
      </c>
      <c r="AL29" s="218">
        <f t="shared" si="2"/>
        <v>64</v>
      </c>
      <c r="AM29" s="218">
        <f t="shared" si="2"/>
        <v>72</v>
      </c>
      <c r="AN29" s="218">
        <f t="shared" si="2"/>
        <v>75</v>
      </c>
      <c r="AO29" s="218">
        <f t="shared" si="2"/>
        <v>79</v>
      </c>
      <c r="AP29" s="218">
        <f t="shared" si="2"/>
        <v>80</v>
      </c>
      <c r="AQ29" s="218">
        <f t="shared" si="2"/>
        <v>0</v>
      </c>
      <c r="AR29" s="218">
        <f t="shared" si="2"/>
        <v>80.000026000000005</v>
      </c>
      <c r="AS29" s="218"/>
      <c r="AT29" s="555"/>
      <c r="AV29" s="263"/>
    </row>
    <row r="30" spans="1:48" s="113" customFormat="1" ht="14.4" x14ac:dyDescent="0.3">
      <c r="A30" s="264">
        <f t="shared" si="0"/>
        <v>28</v>
      </c>
      <c r="B30" s="267"/>
      <c r="C30" s="283" t="s">
        <v>179</v>
      </c>
      <c r="D30" s="16"/>
      <c r="E30" s="4">
        <v>40</v>
      </c>
      <c r="F30" s="4">
        <v>46</v>
      </c>
      <c r="G30" s="5">
        <v>52</v>
      </c>
      <c r="H30" s="5">
        <v>57</v>
      </c>
      <c r="I30" s="5">
        <v>59</v>
      </c>
      <c r="J30" s="5">
        <v>60</v>
      </c>
      <c r="K30" s="5">
        <v>62</v>
      </c>
      <c r="L30" s="5">
        <v>66</v>
      </c>
      <c r="M30" s="317"/>
      <c r="N30" s="269">
        <v>68.000016000000002</v>
      </c>
      <c r="O30" s="16"/>
      <c r="AD30" s="218"/>
      <c r="AE30" s="554">
        <v>14</v>
      </c>
      <c r="AF30" s="218">
        <f t="shared" si="1"/>
        <v>14</v>
      </c>
      <c r="AG30" s="218" t="str">
        <f t="shared" si="2"/>
        <v>Malta</v>
      </c>
      <c r="AH30" s="218">
        <f t="shared" si="2"/>
        <v>0</v>
      </c>
      <c r="AI30" s="218">
        <f t="shared" si="2"/>
        <v>61</v>
      </c>
      <c r="AJ30" s="218">
        <f t="shared" si="2"/>
        <v>63</v>
      </c>
      <c r="AK30" s="218">
        <f t="shared" si="2"/>
        <v>63</v>
      </c>
      <c r="AL30" s="218">
        <f t="shared" si="2"/>
        <v>67</v>
      </c>
      <c r="AM30" s="218">
        <f t="shared" si="2"/>
        <v>73</v>
      </c>
      <c r="AN30" s="218">
        <f t="shared" si="2"/>
        <v>76</v>
      </c>
      <c r="AO30" s="218">
        <f t="shared" si="2"/>
        <v>78</v>
      </c>
      <c r="AP30" s="218">
        <f t="shared" si="2"/>
        <v>80</v>
      </c>
      <c r="AQ30" s="218">
        <f t="shared" si="2"/>
        <v>0</v>
      </c>
      <c r="AR30" s="218">
        <f t="shared" si="2"/>
        <v>81.000018999999995</v>
      </c>
      <c r="AS30" s="218"/>
      <c r="AT30" s="555"/>
      <c r="AV30" s="263"/>
    </row>
    <row r="31" spans="1:48" s="113" customFormat="1" ht="14.4" x14ac:dyDescent="0.3">
      <c r="A31" s="264">
        <f t="shared" si="0"/>
        <v>2</v>
      </c>
      <c r="B31" s="271"/>
      <c r="C31" s="283" t="s">
        <v>32</v>
      </c>
      <c r="D31" s="16"/>
      <c r="E31" s="4">
        <v>77</v>
      </c>
      <c r="F31" s="4">
        <v>80</v>
      </c>
      <c r="G31" s="5">
        <v>83</v>
      </c>
      <c r="H31" s="5">
        <v>88</v>
      </c>
      <c r="I31" s="5">
        <v>90</v>
      </c>
      <c r="J31" s="5">
        <v>92</v>
      </c>
      <c r="K31" s="5">
        <v>92</v>
      </c>
      <c r="L31" s="5">
        <v>94</v>
      </c>
      <c r="M31" s="317"/>
      <c r="N31" s="269">
        <v>95.000017</v>
      </c>
      <c r="AD31" s="218"/>
      <c r="AE31" s="554">
        <v>13</v>
      </c>
      <c r="AF31" s="218">
        <f t="shared" si="1"/>
        <v>13</v>
      </c>
      <c r="AG31" s="218" t="str">
        <f t="shared" ref="AG31:AR43" si="3">VLOOKUP($AE31,$A$15:$N$43,AG$13,0)</f>
        <v>UE (28 países)</v>
      </c>
      <c r="AH31" s="218">
        <f t="shared" si="3"/>
        <v>0</v>
      </c>
      <c r="AI31" s="218">
        <f t="shared" si="3"/>
        <v>0</v>
      </c>
      <c r="AJ31" s="218">
        <f t="shared" si="3"/>
        <v>64</v>
      </c>
      <c r="AK31" s="218">
        <f t="shared" si="3"/>
        <v>68</v>
      </c>
      <c r="AL31" s="218">
        <f t="shared" si="3"/>
        <v>72</v>
      </c>
      <c r="AM31" s="218">
        <f t="shared" si="3"/>
        <v>74</v>
      </c>
      <c r="AN31" s="218">
        <f t="shared" si="3"/>
        <v>76</v>
      </c>
      <c r="AO31" s="218">
        <f t="shared" si="3"/>
        <v>78</v>
      </c>
      <c r="AP31" s="218">
        <f t="shared" si="3"/>
        <v>80</v>
      </c>
      <c r="AQ31" s="218">
        <f t="shared" si="3"/>
        <v>0</v>
      </c>
      <c r="AR31" s="218">
        <f t="shared" si="3"/>
        <v>82.000001999999995</v>
      </c>
      <c r="AS31" s="218"/>
      <c r="AT31" s="555"/>
      <c r="AV31" s="263"/>
    </row>
    <row r="32" spans="1:48" s="113" customFormat="1" ht="14.4" x14ac:dyDescent="0.3">
      <c r="A32" s="264">
        <f t="shared" si="0"/>
        <v>22</v>
      </c>
      <c r="B32" s="271"/>
      <c r="C32" s="283" t="s">
        <v>180</v>
      </c>
      <c r="D32" s="16"/>
      <c r="E32" s="4">
        <v>49</v>
      </c>
      <c r="F32" s="4">
        <v>53</v>
      </c>
      <c r="G32" s="5">
        <v>57</v>
      </c>
      <c r="H32" s="5">
        <v>61</v>
      </c>
      <c r="I32" s="5">
        <v>64</v>
      </c>
      <c r="J32" s="5">
        <v>68</v>
      </c>
      <c r="K32" s="5">
        <v>70</v>
      </c>
      <c r="L32" s="5">
        <v>71</v>
      </c>
      <c r="M32" s="317"/>
      <c r="N32" s="269">
        <v>75.000017999999997</v>
      </c>
      <c r="AD32" s="218"/>
      <c r="AE32" s="554">
        <v>12</v>
      </c>
      <c r="AF32" s="218">
        <f t="shared" si="1"/>
        <v>12</v>
      </c>
      <c r="AG32" s="218" t="str">
        <f t="shared" si="3"/>
        <v>Bélgica</v>
      </c>
      <c r="AH32" s="218">
        <f t="shared" si="3"/>
        <v>0</v>
      </c>
      <c r="AI32" s="218">
        <f t="shared" si="3"/>
        <v>58</v>
      </c>
      <c r="AJ32" s="218">
        <f t="shared" si="3"/>
        <v>67</v>
      </c>
      <c r="AK32" s="218">
        <f t="shared" si="3"/>
        <v>70</v>
      </c>
      <c r="AL32" s="218">
        <f t="shared" si="3"/>
        <v>71</v>
      </c>
      <c r="AM32" s="218">
        <f t="shared" si="3"/>
        <v>77</v>
      </c>
      <c r="AN32" s="218">
        <f t="shared" si="3"/>
        <v>79</v>
      </c>
      <c r="AO32" s="218">
        <f t="shared" si="3"/>
        <v>80</v>
      </c>
      <c r="AP32" s="218">
        <f t="shared" si="3"/>
        <v>82</v>
      </c>
      <c r="AQ32" s="218">
        <f t="shared" si="3"/>
        <v>0</v>
      </c>
      <c r="AR32" s="218">
        <f t="shared" si="3"/>
        <v>82.00000399999999</v>
      </c>
      <c r="AS32" s="218"/>
      <c r="AT32" s="555"/>
      <c r="AV32" s="263"/>
    </row>
    <row r="33" spans="1:48" s="113" customFormat="1" ht="14.4" x14ac:dyDescent="0.3">
      <c r="A33" s="264">
        <f t="shared" si="0"/>
        <v>14</v>
      </c>
      <c r="B33" s="271"/>
      <c r="C33" s="283" t="s">
        <v>160</v>
      </c>
      <c r="D33" s="16"/>
      <c r="E33" s="4">
        <v>61</v>
      </c>
      <c r="F33" s="4">
        <v>63</v>
      </c>
      <c r="G33" s="5">
        <v>63</v>
      </c>
      <c r="H33" s="5">
        <v>67</v>
      </c>
      <c r="I33" s="5">
        <v>73</v>
      </c>
      <c r="J33" s="5">
        <v>76</v>
      </c>
      <c r="K33" s="5">
        <v>78</v>
      </c>
      <c r="L33" s="5">
        <v>80</v>
      </c>
      <c r="M33" s="317"/>
      <c r="N33" s="269">
        <v>81.000018999999995</v>
      </c>
      <c r="AD33" s="218"/>
      <c r="AE33" s="554">
        <v>11</v>
      </c>
      <c r="AF33" s="218">
        <f t="shared" si="1"/>
        <v>11</v>
      </c>
      <c r="AG33" s="218" t="str">
        <f t="shared" si="3"/>
        <v>Francia</v>
      </c>
      <c r="AH33" s="218">
        <f t="shared" si="3"/>
        <v>0</v>
      </c>
      <c r="AI33" s="218">
        <f t="shared" si="3"/>
        <v>0</v>
      </c>
      <c r="AJ33" s="218">
        <f t="shared" si="3"/>
        <v>66</v>
      </c>
      <c r="AK33" s="218">
        <f t="shared" si="3"/>
        <v>68</v>
      </c>
      <c r="AL33" s="218">
        <f t="shared" si="3"/>
        <v>74</v>
      </c>
      <c r="AM33" s="218">
        <f t="shared" si="3"/>
        <v>76</v>
      </c>
      <c r="AN33" s="218">
        <f t="shared" si="3"/>
        <v>78</v>
      </c>
      <c r="AO33" s="218">
        <f t="shared" si="3"/>
        <v>81</v>
      </c>
      <c r="AP33" s="218">
        <f t="shared" si="3"/>
        <v>82</v>
      </c>
      <c r="AQ33" s="218">
        <f t="shared" si="3"/>
        <v>0</v>
      </c>
      <c r="AR33" s="218">
        <f t="shared" si="3"/>
        <v>82.000011000000001</v>
      </c>
      <c r="AS33" s="218"/>
      <c r="AT33" s="555"/>
      <c r="AV33" s="263"/>
    </row>
    <row r="34" spans="1:48" s="113" customFormat="1" ht="14.4" x14ac:dyDescent="0.3">
      <c r="A34" s="264">
        <f t="shared" si="0"/>
        <v>1</v>
      </c>
      <c r="B34" s="271"/>
      <c r="C34" s="283" t="s">
        <v>33</v>
      </c>
      <c r="D34" s="16"/>
      <c r="E34" s="4">
        <v>80</v>
      </c>
      <c r="F34" s="4">
        <v>86</v>
      </c>
      <c r="G34" s="5">
        <v>88</v>
      </c>
      <c r="H34" s="5">
        <v>91</v>
      </c>
      <c r="I34" s="5">
        <v>92</v>
      </c>
      <c r="J34" s="5">
        <v>94</v>
      </c>
      <c r="K34" s="5">
        <v>95</v>
      </c>
      <c r="L34" s="5">
        <v>95</v>
      </c>
      <c r="M34" s="317"/>
      <c r="N34" s="269">
        <v>96.000020000000006</v>
      </c>
      <c r="AD34" s="218"/>
      <c r="AE34" s="554">
        <v>10</v>
      </c>
      <c r="AF34" s="218">
        <f t="shared" si="1"/>
        <v>10</v>
      </c>
      <c r="AG34" s="218" t="str">
        <f t="shared" si="3"/>
        <v>Austria</v>
      </c>
      <c r="AH34" s="218">
        <f t="shared" si="3"/>
        <v>0</v>
      </c>
      <c r="AI34" s="218">
        <f t="shared" si="3"/>
        <v>67</v>
      </c>
      <c r="AJ34" s="218">
        <f t="shared" si="3"/>
        <v>71</v>
      </c>
      <c r="AK34" s="218">
        <f t="shared" si="3"/>
        <v>76</v>
      </c>
      <c r="AL34" s="218">
        <f t="shared" si="3"/>
        <v>74</v>
      </c>
      <c r="AM34" s="218">
        <f t="shared" si="3"/>
        <v>76</v>
      </c>
      <c r="AN34" s="218">
        <f t="shared" si="3"/>
        <v>78</v>
      </c>
      <c r="AO34" s="218">
        <f t="shared" si="3"/>
        <v>81</v>
      </c>
      <c r="AP34" s="218">
        <f t="shared" si="3"/>
        <v>81</v>
      </c>
      <c r="AQ34" s="218">
        <f t="shared" si="3"/>
        <v>0</v>
      </c>
      <c r="AR34" s="218">
        <f t="shared" si="3"/>
        <v>82.000021000000004</v>
      </c>
      <c r="AS34" s="218"/>
      <c r="AT34" s="555"/>
      <c r="AV34" s="263"/>
    </row>
    <row r="35" spans="1:48" s="113" customFormat="1" ht="14.4" x14ac:dyDescent="0.3">
      <c r="A35" s="264">
        <f t="shared" si="0"/>
        <v>10</v>
      </c>
      <c r="B35" s="271"/>
      <c r="C35" s="283" t="s">
        <v>34</v>
      </c>
      <c r="D35" s="16"/>
      <c r="E35" s="4">
        <v>67</v>
      </c>
      <c r="F35" s="4">
        <v>71</v>
      </c>
      <c r="G35" s="5">
        <v>76</v>
      </c>
      <c r="H35" s="5">
        <v>74</v>
      </c>
      <c r="I35" s="5">
        <v>76</v>
      </c>
      <c r="J35" s="5">
        <v>78</v>
      </c>
      <c r="K35" s="5">
        <v>81</v>
      </c>
      <c r="L35" s="5">
        <v>81</v>
      </c>
      <c r="M35" s="317"/>
      <c r="N35" s="269">
        <v>82.000021000000004</v>
      </c>
      <c r="AD35" s="218"/>
      <c r="AE35" s="554">
        <v>9</v>
      </c>
      <c r="AF35" s="218">
        <f t="shared" si="1"/>
        <v>9</v>
      </c>
      <c r="AG35" s="218" t="str">
        <f t="shared" si="3"/>
        <v>Irlanda</v>
      </c>
      <c r="AH35" s="218">
        <f t="shared" si="3"/>
        <v>0</v>
      </c>
      <c r="AI35" s="218">
        <f t="shared" si="3"/>
        <v>59</v>
      </c>
      <c r="AJ35" s="218">
        <f t="shared" si="3"/>
        <v>65</v>
      </c>
      <c r="AK35" s="218">
        <f t="shared" si="3"/>
        <v>70</v>
      </c>
      <c r="AL35" s="218">
        <f t="shared" si="3"/>
        <v>73</v>
      </c>
      <c r="AM35" s="218">
        <f t="shared" si="3"/>
        <v>76</v>
      </c>
      <c r="AN35" s="218">
        <f t="shared" si="3"/>
        <v>81</v>
      </c>
      <c r="AO35" s="218">
        <f t="shared" si="3"/>
        <v>83</v>
      </c>
      <c r="AP35" s="218">
        <f t="shared" si="3"/>
        <v>84</v>
      </c>
      <c r="AQ35" s="218">
        <f t="shared" si="3"/>
        <v>0</v>
      </c>
      <c r="AR35" s="218">
        <f t="shared" si="3"/>
        <v>84.000007999999994</v>
      </c>
      <c r="AS35" s="218"/>
      <c r="AT35" s="555"/>
      <c r="AV35" s="263"/>
    </row>
    <row r="36" spans="1:48" s="113" customFormat="1" ht="14.4" x14ac:dyDescent="0.3">
      <c r="A36" s="264">
        <f t="shared" si="0"/>
        <v>18</v>
      </c>
      <c r="B36" s="271"/>
      <c r="C36" s="283" t="s">
        <v>181</v>
      </c>
      <c r="D36" s="16"/>
      <c r="E36" s="4">
        <v>45</v>
      </c>
      <c r="F36" s="4">
        <v>54</v>
      </c>
      <c r="G36" s="5">
        <v>59</v>
      </c>
      <c r="H36" s="5">
        <v>66</v>
      </c>
      <c r="I36" s="5">
        <v>69</v>
      </c>
      <c r="J36" s="5">
        <v>71</v>
      </c>
      <c r="K36" s="5">
        <v>73</v>
      </c>
      <c r="L36" s="5">
        <v>75</v>
      </c>
      <c r="M36" s="317"/>
      <c r="N36" s="269">
        <v>78.000022000000001</v>
      </c>
      <c r="AD36" s="218"/>
      <c r="AE36" s="554">
        <v>8</v>
      </c>
      <c r="AF36" s="218">
        <f t="shared" si="1"/>
        <v>8</v>
      </c>
      <c r="AG36" s="218" t="str">
        <f t="shared" si="3"/>
        <v>Estonia</v>
      </c>
      <c r="AH36" s="218">
        <f t="shared" si="3"/>
        <v>0</v>
      </c>
      <c r="AI36" s="218">
        <f t="shared" si="3"/>
        <v>52</v>
      </c>
      <c r="AJ36" s="218">
        <f t="shared" si="3"/>
        <v>56</v>
      </c>
      <c r="AK36" s="218">
        <f t="shared" si="3"/>
        <v>59</v>
      </c>
      <c r="AL36" s="218">
        <f t="shared" si="3"/>
        <v>64</v>
      </c>
      <c r="AM36" s="218">
        <f t="shared" si="3"/>
        <v>68</v>
      </c>
      <c r="AN36" s="218">
        <f t="shared" si="3"/>
        <v>70</v>
      </c>
      <c r="AO36" s="218">
        <f t="shared" si="3"/>
        <v>74</v>
      </c>
      <c r="AP36" s="218">
        <f t="shared" si="3"/>
        <v>79</v>
      </c>
      <c r="AQ36" s="218">
        <f t="shared" si="3"/>
        <v>0</v>
      </c>
      <c r="AR36" s="218">
        <f t="shared" si="3"/>
        <v>88.000006999999997</v>
      </c>
      <c r="AS36" s="218"/>
      <c r="AT36" s="555"/>
      <c r="AV36" s="263"/>
    </row>
    <row r="37" spans="1:48" s="113" customFormat="1" ht="14.4" x14ac:dyDescent="0.3">
      <c r="A37" s="264">
        <f t="shared" si="0"/>
        <v>24</v>
      </c>
      <c r="B37" s="271"/>
      <c r="C37" s="283" t="s">
        <v>35</v>
      </c>
      <c r="D37" s="16"/>
      <c r="E37" s="4">
        <v>46</v>
      </c>
      <c r="F37" s="4">
        <v>48</v>
      </c>
      <c r="G37" s="5">
        <v>50</v>
      </c>
      <c r="H37" s="5">
        <v>56</v>
      </c>
      <c r="I37" s="5">
        <v>59</v>
      </c>
      <c r="J37" s="5">
        <v>64</v>
      </c>
      <c r="K37" s="5">
        <v>66</v>
      </c>
      <c r="L37" s="5">
        <v>67</v>
      </c>
      <c r="M37" s="317"/>
      <c r="N37" s="269">
        <v>71.000022999999999</v>
      </c>
      <c r="AD37" s="218"/>
      <c r="AE37" s="554">
        <v>7</v>
      </c>
      <c r="AF37" s="218">
        <f t="shared" si="1"/>
        <v>7</v>
      </c>
      <c r="AG37" s="218" t="str">
        <f t="shared" si="3"/>
        <v>Suecia</v>
      </c>
      <c r="AH37" s="218">
        <f t="shared" si="3"/>
        <v>0</v>
      </c>
      <c r="AI37" s="218">
        <f t="shared" si="3"/>
        <v>82</v>
      </c>
      <c r="AJ37" s="218">
        <f t="shared" si="3"/>
        <v>83</v>
      </c>
      <c r="AK37" s="218">
        <f t="shared" si="3"/>
        <v>87</v>
      </c>
      <c r="AL37" s="218">
        <f t="shared" si="3"/>
        <v>88</v>
      </c>
      <c r="AM37" s="218">
        <f t="shared" si="3"/>
        <v>90</v>
      </c>
      <c r="AN37" s="218">
        <f t="shared" si="3"/>
        <v>92</v>
      </c>
      <c r="AO37" s="218">
        <f t="shared" si="3"/>
        <v>92</v>
      </c>
      <c r="AP37" s="218">
        <f t="shared" si="3"/>
        <v>92</v>
      </c>
      <c r="AQ37" s="218">
        <f t="shared" si="3"/>
        <v>0</v>
      </c>
      <c r="AR37" s="218">
        <f t="shared" si="3"/>
        <v>88.000028</v>
      </c>
      <c r="AS37" s="218"/>
      <c r="AT37" s="555"/>
      <c r="AV37" s="263"/>
    </row>
    <row r="38" spans="1:48" s="113" customFormat="1" ht="14.4" x14ac:dyDescent="0.3">
      <c r="A38" s="264">
        <f t="shared" si="0"/>
        <v>26</v>
      </c>
      <c r="B38" s="271"/>
      <c r="C38" s="283" t="s">
        <v>182</v>
      </c>
      <c r="D38" s="16"/>
      <c r="E38" s="4">
        <v>26</v>
      </c>
      <c r="F38" s="4">
        <v>34</v>
      </c>
      <c r="G38" s="5">
        <v>38</v>
      </c>
      <c r="H38" s="5">
        <v>46</v>
      </c>
      <c r="I38" s="5">
        <v>48</v>
      </c>
      <c r="J38" s="5">
        <v>51</v>
      </c>
      <c r="K38" s="5">
        <v>57</v>
      </c>
      <c r="L38" s="5">
        <v>61</v>
      </c>
      <c r="M38" s="317"/>
      <c r="N38" s="269">
        <v>69.000023999999996</v>
      </c>
      <c r="AD38" s="218"/>
      <c r="AE38" s="554">
        <v>6</v>
      </c>
      <c r="AF38" s="218">
        <f t="shared" si="1"/>
        <v>6</v>
      </c>
      <c r="AG38" s="218" t="str">
        <f t="shared" si="3"/>
        <v>Finlandia</v>
      </c>
      <c r="AH38" s="218">
        <f t="shared" si="3"/>
        <v>0</v>
      </c>
      <c r="AI38" s="218">
        <f t="shared" si="3"/>
        <v>71</v>
      </c>
      <c r="AJ38" s="218">
        <f t="shared" si="3"/>
        <v>74</v>
      </c>
      <c r="AK38" s="218">
        <f t="shared" si="3"/>
        <v>76</v>
      </c>
      <c r="AL38" s="218">
        <f t="shared" si="3"/>
        <v>80</v>
      </c>
      <c r="AM38" s="218">
        <f t="shared" si="3"/>
        <v>82</v>
      </c>
      <c r="AN38" s="218">
        <f t="shared" si="3"/>
        <v>85</v>
      </c>
      <c r="AO38" s="218">
        <f t="shared" si="3"/>
        <v>88</v>
      </c>
      <c r="AP38" s="218">
        <f t="shared" si="3"/>
        <v>89</v>
      </c>
      <c r="AQ38" s="218">
        <f t="shared" si="3"/>
        <v>0</v>
      </c>
      <c r="AR38" s="218">
        <f t="shared" si="3"/>
        <v>89.000027000000003</v>
      </c>
      <c r="AS38" s="218"/>
      <c r="AT38" s="555"/>
      <c r="AV38" s="263"/>
    </row>
    <row r="39" spans="1:48" s="113" customFormat="1" ht="14.4" x14ac:dyDescent="0.3">
      <c r="A39" s="264">
        <f t="shared" si="0"/>
        <v>17</v>
      </c>
      <c r="B39" s="271"/>
      <c r="C39" s="283" t="s">
        <v>183</v>
      </c>
      <c r="D39" s="16"/>
      <c r="E39" s="4">
        <v>65</v>
      </c>
      <c r="F39" s="4">
        <v>66</v>
      </c>
      <c r="G39" s="5">
        <v>65</v>
      </c>
      <c r="H39" s="5">
        <v>71</v>
      </c>
      <c r="I39" s="5">
        <v>70</v>
      </c>
      <c r="J39" s="5">
        <v>74</v>
      </c>
      <c r="K39" s="5">
        <v>76</v>
      </c>
      <c r="L39" s="5">
        <v>76</v>
      </c>
      <c r="M39" s="317"/>
      <c r="N39" s="269">
        <v>78.000024999999994</v>
      </c>
      <c r="AD39" s="218"/>
      <c r="AE39" s="554">
        <v>5</v>
      </c>
      <c r="AF39" s="218">
        <f t="shared" si="1"/>
        <v>5</v>
      </c>
      <c r="AG39" s="218" t="str">
        <f t="shared" si="3"/>
        <v>Reino Unido</v>
      </c>
      <c r="AH39" s="218">
        <f t="shared" si="3"/>
        <v>0</v>
      </c>
      <c r="AI39" s="218">
        <f t="shared" si="3"/>
        <v>71</v>
      </c>
      <c r="AJ39" s="218">
        <f t="shared" si="3"/>
        <v>75</v>
      </c>
      <c r="AK39" s="218">
        <f t="shared" si="3"/>
        <v>78</v>
      </c>
      <c r="AL39" s="218">
        <f t="shared" si="3"/>
        <v>81</v>
      </c>
      <c r="AM39" s="218">
        <f t="shared" si="3"/>
        <v>83</v>
      </c>
      <c r="AN39" s="218">
        <f t="shared" si="3"/>
        <v>85</v>
      </c>
      <c r="AO39" s="218">
        <f t="shared" si="3"/>
        <v>87</v>
      </c>
      <c r="AP39" s="218">
        <f t="shared" si="3"/>
        <v>88</v>
      </c>
      <c r="AQ39" s="218">
        <f t="shared" si="3"/>
        <v>0</v>
      </c>
      <c r="AR39" s="218">
        <f t="shared" si="3"/>
        <v>90.000028999999998</v>
      </c>
      <c r="AS39" s="218"/>
      <c r="AT39" s="555"/>
      <c r="AV39" s="263"/>
    </row>
    <row r="40" spans="1:48" s="113" customFormat="1" ht="14.4" x14ac:dyDescent="0.3">
      <c r="A40" s="264">
        <f t="shared" si="0"/>
        <v>15</v>
      </c>
      <c r="B40" s="271"/>
      <c r="C40" s="283" t="s">
        <v>184</v>
      </c>
      <c r="D40" s="16"/>
      <c r="E40" s="4">
        <v>50</v>
      </c>
      <c r="F40" s="4">
        <v>55</v>
      </c>
      <c r="G40" s="5">
        <v>63</v>
      </c>
      <c r="H40" s="5">
        <v>64</v>
      </c>
      <c r="I40" s="5">
        <v>72</v>
      </c>
      <c r="J40" s="5">
        <v>75</v>
      </c>
      <c r="K40" s="5">
        <v>79</v>
      </c>
      <c r="L40" s="5">
        <v>80</v>
      </c>
      <c r="M40" s="317"/>
      <c r="N40" s="269">
        <v>80.000026000000005</v>
      </c>
      <c r="AD40" s="218"/>
      <c r="AE40" s="554">
        <v>4</v>
      </c>
      <c r="AF40" s="218">
        <f t="shared" si="1"/>
        <v>4</v>
      </c>
      <c r="AG40" s="218" t="str">
        <f t="shared" si="3"/>
        <v>Alemania</v>
      </c>
      <c r="AH40" s="218">
        <f t="shared" si="3"/>
        <v>0</v>
      </c>
      <c r="AI40" s="218">
        <f t="shared" si="3"/>
        <v>77</v>
      </c>
      <c r="AJ40" s="218">
        <f t="shared" si="3"/>
        <v>79</v>
      </c>
      <c r="AK40" s="218">
        <f t="shared" si="3"/>
        <v>82</v>
      </c>
      <c r="AL40" s="218">
        <f t="shared" si="3"/>
        <v>84</v>
      </c>
      <c r="AM40" s="218">
        <f t="shared" si="3"/>
        <v>86</v>
      </c>
      <c r="AN40" s="218">
        <f t="shared" si="3"/>
        <v>87</v>
      </c>
      <c r="AO40" s="218">
        <f t="shared" si="3"/>
        <v>87</v>
      </c>
      <c r="AP40" s="218">
        <f t="shared" si="3"/>
        <v>89</v>
      </c>
      <c r="AQ40" s="218">
        <f t="shared" si="3"/>
        <v>0</v>
      </c>
      <c r="AR40" s="218">
        <f t="shared" si="3"/>
        <v>91.000005999999999</v>
      </c>
      <c r="AS40" s="218"/>
      <c r="AT40" s="555"/>
      <c r="AV40" s="263"/>
    </row>
    <row r="41" spans="1:48" s="113" customFormat="1" ht="14.4" x14ac:dyDescent="0.3">
      <c r="A41" s="264">
        <f t="shared" si="0"/>
        <v>6</v>
      </c>
      <c r="B41" s="271"/>
      <c r="C41" s="283" t="s">
        <v>36</v>
      </c>
      <c r="D41" s="16"/>
      <c r="E41" s="4">
        <v>71</v>
      </c>
      <c r="F41" s="4">
        <v>74</v>
      </c>
      <c r="G41" s="5">
        <v>76</v>
      </c>
      <c r="H41" s="5">
        <v>80</v>
      </c>
      <c r="I41" s="5">
        <v>82</v>
      </c>
      <c r="J41" s="5">
        <v>85</v>
      </c>
      <c r="K41" s="5">
        <v>88</v>
      </c>
      <c r="L41" s="5">
        <v>89</v>
      </c>
      <c r="M41" s="317"/>
      <c r="N41" s="269">
        <v>89.000027000000003</v>
      </c>
      <c r="AD41" s="218"/>
      <c r="AE41" s="554">
        <v>3</v>
      </c>
      <c r="AF41" s="218">
        <f t="shared" si="1"/>
        <v>3</v>
      </c>
      <c r="AG41" s="218" t="str">
        <f t="shared" si="3"/>
        <v>Dinamarca</v>
      </c>
      <c r="AH41" s="218">
        <f t="shared" si="3"/>
        <v>0</v>
      </c>
      <c r="AI41" s="218">
        <f t="shared" si="3"/>
        <v>85</v>
      </c>
      <c r="AJ41" s="218">
        <f t="shared" si="3"/>
        <v>83</v>
      </c>
      <c r="AK41" s="218">
        <f t="shared" si="3"/>
        <v>85</v>
      </c>
      <c r="AL41" s="218">
        <f t="shared" si="3"/>
        <v>86</v>
      </c>
      <c r="AM41" s="218">
        <f t="shared" si="3"/>
        <v>88</v>
      </c>
      <c r="AN41" s="218">
        <f t="shared" si="3"/>
        <v>90</v>
      </c>
      <c r="AO41" s="218">
        <f t="shared" si="3"/>
        <v>92</v>
      </c>
      <c r="AP41" s="218">
        <f t="shared" si="3"/>
        <v>93</v>
      </c>
      <c r="AQ41" s="218">
        <f t="shared" si="3"/>
        <v>0</v>
      </c>
      <c r="AR41" s="218">
        <f t="shared" si="3"/>
        <v>92.000005000000002</v>
      </c>
      <c r="AS41" s="218"/>
      <c r="AT41" s="555"/>
      <c r="AV41" s="263"/>
    </row>
    <row r="42" spans="1:48" s="113" customFormat="1" ht="14.4" x14ac:dyDescent="0.3">
      <c r="A42" s="264">
        <f t="shared" si="0"/>
        <v>7</v>
      </c>
      <c r="B42" s="271"/>
      <c r="C42" s="283" t="s">
        <v>37</v>
      </c>
      <c r="D42" s="16"/>
      <c r="E42" s="4">
        <v>82</v>
      </c>
      <c r="F42" s="4">
        <v>83</v>
      </c>
      <c r="G42" s="5">
        <v>87</v>
      </c>
      <c r="H42" s="5">
        <v>88</v>
      </c>
      <c r="I42" s="5">
        <v>90</v>
      </c>
      <c r="J42" s="5">
        <v>92</v>
      </c>
      <c r="K42" s="5">
        <v>92</v>
      </c>
      <c r="L42" s="5">
        <v>92</v>
      </c>
      <c r="M42" s="317"/>
      <c r="N42" s="269">
        <v>88.000028</v>
      </c>
      <c r="AD42" s="218"/>
      <c r="AE42" s="554">
        <v>2</v>
      </c>
      <c r="AF42" s="218">
        <f t="shared" si="1"/>
        <v>2</v>
      </c>
      <c r="AG42" s="218" t="str">
        <f t="shared" si="3"/>
        <v>Luxemburgo</v>
      </c>
      <c r="AH42" s="218">
        <f t="shared" si="3"/>
        <v>0</v>
      </c>
      <c r="AI42" s="218">
        <f t="shared" si="3"/>
        <v>77</v>
      </c>
      <c r="AJ42" s="218">
        <f t="shared" si="3"/>
        <v>80</v>
      </c>
      <c r="AK42" s="218">
        <f t="shared" si="3"/>
        <v>83</v>
      </c>
      <c r="AL42" s="218">
        <f t="shared" si="3"/>
        <v>88</v>
      </c>
      <c r="AM42" s="218">
        <f t="shared" si="3"/>
        <v>90</v>
      </c>
      <c r="AN42" s="218">
        <f t="shared" si="3"/>
        <v>92</v>
      </c>
      <c r="AO42" s="218">
        <f t="shared" si="3"/>
        <v>92</v>
      </c>
      <c r="AP42" s="218">
        <f t="shared" si="3"/>
        <v>94</v>
      </c>
      <c r="AQ42" s="218">
        <f t="shared" si="3"/>
        <v>0</v>
      </c>
      <c r="AR42" s="218">
        <f t="shared" si="3"/>
        <v>95.000017</v>
      </c>
      <c r="AS42" s="218"/>
      <c r="AT42" s="555"/>
      <c r="AV42" s="263"/>
    </row>
    <row r="43" spans="1:48" s="113" customFormat="1" ht="14.4" x14ac:dyDescent="0.3">
      <c r="A43" s="264">
        <f t="shared" si="0"/>
        <v>5</v>
      </c>
      <c r="B43" s="271"/>
      <c r="C43" s="285" t="s">
        <v>38</v>
      </c>
      <c r="D43" s="272"/>
      <c r="E43" s="273">
        <v>71</v>
      </c>
      <c r="F43" s="273">
        <v>75</v>
      </c>
      <c r="G43" s="274">
        <v>78</v>
      </c>
      <c r="H43" s="274">
        <v>81</v>
      </c>
      <c r="I43" s="274">
        <v>83</v>
      </c>
      <c r="J43" s="274">
        <v>85</v>
      </c>
      <c r="K43" s="274">
        <v>87</v>
      </c>
      <c r="L43" s="274">
        <v>88</v>
      </c>
      <c r="M43" s="319"/>
      <c r="N43" s="275">
        <v>90.000028999999998</v>
      </c>
      <c r="AD43" s="218"/>
      <c r="AE43" s="554">
        <v>1</v>
      </c>
      <c r="AF43" s="218">
        <f t="shared" si="1"/>
        <v>1</v>
      </c>
      <c r="AG43" s="218" t="str">
        <f t="shared" si="3"/>
        <v>Países Bajos</v>
      </c>
      <c r="AH43" s="218">
        <f t="shared" si="3"/>
        <v>0</v>
      </c>
      <c r="AI43" s="218">
        <f t="shared" si="3"/>
        <v>80</v>
      </c>
      <c r="AJ43" s="218">
        <f t="shared" si="3"/>
        <v>86</v>
      </c>
      <c r="AK43" s="218">
        <f t="shared" si="3"/>
        <v>88</v>
      </c>
      <c r="AL43" s="218">
        <f t="shared" si="3"/>
        <v>91</v>
      </c>
      <c r="AM43" s="218">
        <f t="shared" si="3"/>
        <v>92</v>
      </c>
      <c r="AN43" s="218">
        <f t="shared" si="3"/>
        <v>94</v>
      </c>
      <c r="AO43" s="218">
        <f t="shared" si="3"/>
        <v>95</v>
      </c>
      <c r="AP43" s="218">
        <f t="shared" si="3"/>
        <v>95</v>
      </c>
      <c r="AQ43" s="218">
        <f t="shared" si="3"/>
        <v>0</v>
      </c>
      <c r="AR43" s="218">
        <f t="shared" si="3"/>
        <v>96.000020000000006</v>
      </c>
      <c r="AS43" s="218"/>
      <c r="AT43" s="555"/>
      <c r="AV43" s="263"/>
    </row>
    <row r="44" spans="1:48" s="113" customFormat="1" ht="21.45" customHeight="1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282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</row>
    <row r="45" spans="1:48" s="113" customFormat="1" ht="14.4" customHeight="1" x14ac:dyDescent="0.3">
      <c r="B45" s="604" t="s">
        <v>185</v>
      </c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48" s="113" customFormat="1" ht="14.4" x14ac:dyDescent="0.3">
      <c r="B46" s="604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48" s="113" customFormat="1" ht="14.4" x14ac:dyDescent="0.3">
      <c r="B47" s="604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48" s="113" customFormat="1" ht="14.4" x14ac:dyDescent="0.3">
      <c r="B48" s="604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2:12" s="113" customFormat="1" ht="14.4" x14ac:dyDescent="0.3">
      <c r="B49" s="604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2:12" s="113" customFormat="1" ht="14.4" x14ac:dyDescent="0.3">
      <c r="B50" s="604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2:12" s="113" customFormat="1" ht="14.4" x14ac:dyDescent="0.3">
      <c r="B51" s="604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2:12" s="113" customFormat="1" ht="14.4" x14ac:dyDescent="0.3">
      <c r="B52" s="604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2:12" s="113" customFormat="1" ht="14.4" x14ac:dyDescent="0.3">
      <c r="B53" s="604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2:12" s="113" customFormat="1" ht="14.4" x14ac:dyDescent="0.3">
      <c r="B54" s="604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2:12" s="113" customFormat="1" ht="14.4" x14ac:dyDescent="0.3">
      <c r="B55" s="604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2" s="113" customFormat="1" ht="14.4" x14ac:dyDescent="0.3">
      <c r="B56" s="604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2:12" s="113" customFormat="1" ht="14.4" x14ac:dyDescent="0.3">
      <c r="B57" s="604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2:12" s="113" customFormat="1" ht="14.4" x14ac:dyDescent="0.3">
      <c r="B58" s="604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2:12" s="113" customFormat="1" ht="14.4" x14ac:dyDescent="0.3">
      <c r="B59" s="604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2:12" s="113" customFormat="1" ht="14.4" x14ac:dyDescent="0.3">
      <c r="B60" s="604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2:12" s="113" customFormat="1" ht="14.4" x14ac:dyDescent="0.3">
      <c r="B61" s="604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2:12" s="113" customFormat="1" ht="14.4" x14ac:dyDescent="0.3">
      <c r="B62" s="604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2:12" s="113" customFormat="1" ht="14.4" x14ac:dyDescent="0.3">
      <c r="B63" s="604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2:12" s="113" customFormat="1" ht="14.4" x14ac:dyDescent="0.3">
      <c r="B64" s="604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2" s="113" customFormat="1" ht="14.4" x14ac:dyDescent="0.3">
      <c r="B65" s="10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2" ht="14.4" customHeight="1" x14ac:dyDescent="0.25"/>
    <row r="67" spans="2:12" ht="14.4" customHeight="1" x14ac:dyDescent="0.25"/>
    <row r="68" spans="2:12" ht="14.4" customHeight="1" x14ac:dyDescent="0.25"/>
    <row r="69" spans="2:12" ht="14.4" customHeight="1" x14ac:dyDescent="0.25"/>
    <row r="70" spans="2:12" ht="14.4" customHeight="1" x14ac:dyDescent="0.25"/>
    <row r="71" spans="2:12" ht="14.4" customHeight="1" x14ac:dyDescent="0.25"/>
    <row r="72" spans="2:12" ht="14.4" customHeight="1" x14ac:dyDescent="0.25"/>
    <row r="73" spans="2:12" ht="14.4" customHeight="1" x14ac:dyDescent="0.25"/>
    <row r="74" spans="2:12" ht="14.4" customHeight="1" x14ac:dyDescent="0.25"/>
    <row r="75" spans="2:12" ht="14.4" customHeight="1" x14ac:dyDescent="0.25"/>
    <row r="76" spans="2:12" ht="14.4" customHeight="1" x14ac:dyDescent="0.25"/>
  </sheetData>
  <mergeCells count="3">
    <mergeCell ref="A5:O6"/>
    <mergeCell ref="B12:N12"/>
    <mergeCell ref="B45:B64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V76"/>
  <sheetViews>
    <sheetView topLeftCell="I28" zoomScale="75" zoomScaleNormal="75" workbookViewId="0">
      <selection activeCell="AD13" sqref="AD13:AS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5" width="5.6640625" style="16" customWidth="1"/>
    <col min="26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48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48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48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48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48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48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48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48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 t="s">
        <v>303</v>
      </c>
      <c r="P8" s="12"/>
      <c r="Q8" s="12"/>
      <c r="R8" s="16"/>
      <c r="S8" s="16"/>
      <c r="T8" s="16"/>
      <c r="U8" s="16"/>
      <c r="V8" s="16"/>
      <c r="W8" s="16"/>
      <c r="X8" s="16"/>
    </row>
    <row r="9" spans="1:48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48" ht="16.5" customHeight="1" thickTop="1" thickBot="1" x14ac:dyDescent="0.4">
      <c r="A10" s="159"/>
      <c r="B10" s="528" t="s">
        <v>313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2"/>
      <c r="R10" s="16"/>
      <c r="S10" s="16"/>
      <c r="T10" s="16"/>
      <c r="U10" s="16"/>
      <c r="V10" s="16"/>
      <c r="W10" s="16"/>
      <c r="X10" s="16"/>
    </row>
    <row r="11" spans="1:48" ht="8.4" customHeight="1" thickTop="1" thickBot="1" x14ac:dyDescent="0.4">
      <c r="A11" s="522"/>
      <c r="B11" s="529"/>
      <c r="G11" s="523"/>
      <c r="H11" s="523"/>
      <c r="I11" s="523"/>
      <c r="J11" s="523"/>
      <c r="K11" s="523"/>
      <c r="L11" s="523"/>
      <c r="M11" s="523"/>
      <c r="N11" s="523"/>
      <c r="Q11" s="17"/>
      <c r="R11" s="16"/>
      <c r="S11" s="16"/>
      <c r="T11" s="16"/>
      <c r="U11" s="16"/>
      <c r="V11" s="16"/>
      <c r="W11" s="16"/>
      <c r="X11" s="16"/>
    </row>
    <row r="12" spans="1:48" s="113" customFormat="1" ht="15" thickTop="1" x14ac:dyDescent="0.3">
      <c r="B12" s="605" t="s">
        <v>165</v>
      </c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7"/>
    </row>
    <row r="13" spans="1:48" s="113" customFormat="1" ht="14.4" x14ac:dyDescent="0.3">
      <c r="B13" s="276"/>
      <c r="C13" s="277"/>
      <c r="D13" s="278"/>
      <c r="E13" s="279">
        <v>2006</v>
      </c>
      <c r="F13" s="279">
        <v>2007</v>
      </c>
      <c r="G13" s="279">
        <v>2008</v>
      </c>
      <c r="H13" s="279">
        <v>2009</v>
      </c>
      <c r="I13" s="279">
        <v>2010</v>
      </c>
      <c r="J13" s="279">
        <v>2011</v>
      </c>
      <c r="K13" s="279">
        <v>2012</v>
      </c>
      <c r="L13" s="279">
        <v>2013</v>
      </c>
      <c r="M13" s="279">
        <v>2014</v>
      </c>
      <c r="N13" s="280">
        <v>2015</v>
      </c>
      <c r="O13" s="16"/>
      <c r="AD13" s="218"/>
      <c r="AE13" s="218">
        <v>1</v>
      </c>
      <c r="AF13" s="218">
        <v>2</v>
      </c>
      <c r="AG13" s="218">
        <v>3</v>
      </c>
      <c r="AH13" s="218">
        <v>4</v>
      </c>
      <c r="AI13" s="218">
        <v>5</v>
      </c>
      <c r="AJ13" s="218">
        <v>6</v>
      </c>
      <c r="AK13" s="218">
        <v>7</v>
      </c>
      <c r="AL13" s="218">
        <v>8</v>
      </c>
      <c r="AM13" s="218">
        <v>9</v>
      </c>
      <c r="AN13" s="218">
        <v>10</v>
      </c>
      <c r="AO13" s="218">
        <v>11</v>
      </c>
      <c r="AP13" s="218">
        <v>12</v>
      </c>
      <c r="AQ13" s="218">
        <v>13</v>
      </c>
      <c r="AR13" s="218">
        <v>14</v>
      </c>
      <c r="AS13" s="218"/>
    </row>
    <row r="14" spans="1:48" s="113" customFormat="1" ht="7.35" customHeight="1" x14ac:dyDescent="0.3">
      <c r="B14" s="265"/>
      <c r="C14" s="8"/>
      <c r="D14" s="16"/>
      <c r="E14" s="9"/>
      <c r="F14" s="9"/>
      <c r="G14" s="9"/>
      <c r="H14" s="9"/>
      <c r="I14" s="9"/>
      <c r="J14" s="9"/>
      <c r="K14" s="9"/>
      <c r="L14" s="9"/>
      <c r="M14" s="9"/>
      <c r="N14" s="266"/>
      <c r="O14" s="16"/>
      <c r="AD14" s="218"/>
      <c r="AE14" s="218"/>
      <c r="AF14" s="218"/>
      <c r="AG14" s="218"/>
      <c r="AH14" s="218"/>
      <c r="AI14" s="218">
        <v>2006</v>
      </c>
      <c r="AJ14" s="218">
        <v>2007</v>
      </c>
      <c r="AK14" s="218">
        <v>2008</v>
      </c>
      <c r="AL14" s="218">
        <v>2009</v>
      </c>
      <c r="AM14" s="218">
        <v>2010</v>
      </c>
      <c r="AN14" s="218">
        <v>2011</v>
      </c>
      <c r="AO14" s="218">
        <v>2012</v>
      </c>
      <c r="AP14" s="218">
        <v>2013</v>
      </c>
      <c r="AQ14" s="218">
        <v>2014</v>
      </c>
      <c r="AR14" s="218">
        <v>2015</v>
      </c>
      <c r="AS14" s="218"/>
    </row>
    <row r="15" spans="1:48" s="113" customFormat="1" ht="14.4" x14ac:dyDescent="0.3">
      <c r="A15" s="264">
        <f t="shared" ref="A15:A43" si="0">RANK(N15,$N$15:$N$43)</f>
        <v>11</v>
      </c>
      <c r="B15" s="267"/>
      <c r="C15" s="281" t="s">
        <v>174</v>
      </c>
      <c r="D15" s="262"/>
      <c r="E15" s="321"/>
      <c r="F15" s="6">
        <v>55</v>
      </c>
      <c r="G15" s="7">
        <v>60</v>
      </c>
      <c r="H15" s="7">
        <v>66</v>
      </c>
      <c r="I15" s="7">
        <v>70</v>
      </c>
      <c r="J15" s="7">
        <v>73</v>
      </c>
      <c r="K15" s="7">
        <v>76</v>
      </c>
      <c r="L15" s="7">
        <v>79</v>
      </c>
      <c r="M15" s="7">
        <v>81</v>
      </c>
      <c r="N15" s="268">
        <v>83.000000999999997</v>
      </c>
      <c r="O15" s="16"/>
      <c r="AD15" s="218"/>
      <c r="AE15" s="554">
        <v>29</v>
      </c>
      <c r="AF15" s="218">
        <f t="shared" ref="AF15:AF43" si="1">VLOOKUP($AE15,$A$15:$N$43,AE$13,0)</f>
        <v>29</v>
      </c>
      <c r="AG15" s="218" t="str">
        <f t="shared" ref="AG15:AR24" si="2">VLOOKUP($AE15,$A$15:$N$43,AG$13,0)</f>
        <v>Bulgaria</v>
      </c>
      <c r="AH15" s="218">
        <f t="shared" si="2"/>
        <v>0</v>
      </c>
      <c r="AI15" s="218">
        <f t="shared" si="2"/>
        <v>17</v>
      </c>
      <c r="AJ15" s="218">
        <f t="shared" si="2"/>
        <v>19</v>
      </c>
      <c r="AK15" s="218">
        <f t="shared" si="2"/>
        <v>25</v>
      </c>
      <c r="AL15" s="218">
        <f t="shared" si="2"/>
        <v>30</v>
      </c>
      <c r="AM15" s="218">
        <f t="shared" si="2"/>
        <v>33</v>
      </c>
      <c r="AN15" s="218">
        <f t="shared" si="2"/>
        <v>45</v>
      </c>
      <c r="AO15" s="218">
        <f t="shared" si="2"/>
        <v>51</v>
      </c>
      <c r="AP15" s="218">
        <f t="shared" si="2"/>
        <v>54</v>
      </c>
      <c r="AQ15" s="218">
        <f t="shared" si="2"/>
        <v>57</v>
      </c>
      <c r="AR15" s="218">
        <f t="shared" si="2"/>
        <v>59.000003</v>
      </c>
      <c r="AS15" s="218"/>
      <c r="AV15" s="263"/>
    </row>
    <row r="16" spans="1:48" s="113" customFormat="1" ht="14.4" x14ac:dyDescent="0.3">
      <c r="A16" s="264">
        <f t="shared" si="0"/>
        <v>14</v>
      </c>
      <c r="B16" s="267"/>
      <c r="C16" s="283" t="s">
        <v>25</v>
      </c>
      <c r="D16" s="16"/>
      <c r="E16" s="4">
        <v>54</v>
      </c>
      <c r="F16" s="4">
        <v>60</v>
      </c>
      <c r="G16" s="5">
        <v>64</v>
      </c>
      <c r="H16" s="5">
        <v>67</v>
      </c>
      <c r="I16" s="5">
        <v>73</v>
      </c>
      <c r="J16" s="5">
        <v>77</v>
      </c>
      <c r="K16" s="5">
        <v>78</v>
      </c>
      <c r="L16" s="5">
        <v>80</v>
      </c>
      <c r="M16" s="5">
        <v>83</v>
      </c>
      <c r="N16" s="269">
        <v>82.000001999999995</v>
      </c>
      <c r="O16" s="16"/>
      <c r="AD16" s="218"/>
      <c r="AE16" s="554">
        <v>28</v>
      </c>
      <c r="AF16" s="218">
        <f t="shared" si="1"/>
        <v>28</v>
      </c>
      <c r="AG16" s="218" t="str">
        <f t="shared" si="2"/>
        <v>Grecia</v>
      </c>
      <c r="AH16" s="218">
        <f t="shared" si="2"/>
        <v>0</v>
      </c>
      <c r="AI16" s="218">
        <f t="shared" si="2"/>
        <v>23</v>
      </c>
      <c r="AJ16" s="218">
        <f t="shared" si="2"/>
        <v>25</v>
      </c>
      <c r="AK16" s="218">
        <f t="shared" si="2"/>
        <v>31</v>
      </c>
      <c r="AL16" s="218">
        <f t="shared" si="2"/>
        <v>38</v>
      </c>
      <c r="AM16" s="218">
        <f t="shared" si="2"/>
        <v>46</v>
      </c>
      <c r="AN16" s="218">
        <f t="shared" si="2"/>
        <v>50</v>
      </c>
      <c r="AO16" s="218">
        <f t="shared" si="2"/>
        <v>54</v>
      </c>
      <c r="AP16" s="218">
        <f t="shared" si="2"/>
        <v>56</v>
      </c>
      <c r="AQ16" s="218">
        <f t="shared" si="2"/>
        <v>66</v>
      </c>
      <c r="AR16" s="218">
        <f t="shared" si="2"/>
        <v>68.000009000000006</v>
      </c>
      <c r="AS16" s="218"/>
      <c r="AV16" s="263"/>
    </row>
    <row r="17" spans="1:48" s="113" customFormat="1" ht="14.4" x14ac:dyDescent="0.3">
      <c r="A17" s="264">
        <f t="shared" si="0"/>
        <v>29</v>
      </c>
      <c r="B17" s="267"/>
      <c r="C17" s="283" t="s">
        <v>158</v>
      </c>
      <c r="D17" s="16"/>
      <c r="E17" s="4">
        <v>17</v>
      </c>
      <c r="F17" s="4">
        <v>19</v>
      </c>
      <c r="G17" s="5">
        <v>25</v>
      </c>
      <c r="H17" s="5">
        <v>30</v>
      </c>
      <c r="I17" s="5">
        <v>33</v>
      </c>
      <c r="J17" s="5">
        <v>45</v>
      </c>
      <c r="K17" s="5">
        <v>51</v>
      </c>
      <c r="L17" s="5">
        <v>54</v>
      </c>
      <c r="M17" s="5">
        <v>57</v>
      </c>
      <c r="N17" s="269">
        <v>59.000003</v>
      </c>
      <c r="O17" s="16"/>
      <c r="AD17" s="218"/>
      <c r="AE17" s="554">
        <v>27</v>
      </c>
      <c r="AF17" s="218">
        <f t="shared" si="1"/>
        <v>27</v>
      </c>
      <c r="AG17" s="218" t="str">
        <f t="shared" si="2"/>
        <v>Lituania</v>
      </c>
      <c r="AH17" s="218">
        <f t="shared" si="2"/>
        <v>0</v>
      </c>
      <c r="AI17" s="218">
        <f t="shared" si="2"/>
        <v>35</v>
      </c>
      <c r="AJ17" s="218">
        <f t="shared" si="2"/>
        <v>44</v>
      </c>
      <c r="AK17" s="218">
        <f t="shared" si="2"/>
        <v>51</v>
      </c>
      <c r="AL17" s="218">
        <f t="shared" si="2"/>
        <v>60</v>
      </c>
      <c r="AM17" s="218">
        <f t="shared" si="2"/>
        <v>61</v>
      </c>
      <c r="AN17" s="218">
        <f t="shared" si="2"/>
        <v>60</v>
      </c>
      <c r="AO17" s="218">
        <f t="shared" si="2"/>
        <v>60</v>
      </c>
      <c r="AP17" s="218">
        <f t="shared" si="2"/>
        <v>65</v>
      </c>
      <c r="AQ17" s="218">
        <f t="shared" si="2"/>
        <v>66</v>
      </c>
      <c r="AR17" s="218">
        <f t="shared" si="2"/>
        <v>68.000016000000002</v>
      </c>
      <c r="AS17" s="218"/>
      <c r="AV17" s="263"/>
    </row>
    <row r="18" spans="1:48" s="113" customFormat="1" ht="14.4" x14ac:dyDescent="0.3">
      <c r="A18" s="264">
        <f t="shared" si="0"/>
        <v>17</v>
      </c>
      <c r="B18" s="267"/>
      <c r="C18" s="283" t="s">
        <v>175</v>
      </c>
      <c r="D18" s="16"/>
      <c r="E18" s="4">
        <v>29</v>
      </c>
      <c r="F18" s="4">
        <v>35</v>
      </c>
      <c r="G18" s="5">
        <v>46</v>
      </c>
      <c r="H18" s="5">
        <v>54</v>
      </c>
      <c r="I18" s="5">
        <v>61</v>
      </c>
      <c r="J18" s="5">
        <v>67</v>
      </c>
      <c r="K18" s="5">
        <v>65</v>
      </c>
      <c r="L18" s="5">
        <v>73</v>
      </c>
      <c r="M18" s="5">
        <v>78</v>
      </c>
      <c r="N18" s="269">
        <v>79.000004000000004</v>
      </c>
      <c r="O18" s="16"/>
      <c r="AD18" s="218"/>
      <c r="AE18" s="554">
        <v>26</v>
      </c>
      <c r="AF18" s="218">
        <f t="shared" si="1"/>
        <v>26</v>
      </c>
      <c r="AG18" s="218" t="str">
        <f t="shared" si="2"/>
        <v>Rumanía</v>
      </c>
      <c r="AH18" s="218">
        <f t="shared" si="2"/>
        <v>0</v>
      </c>
      <c r="AI18" s="218">
        <f t="shared" si="2"/>
        <v>14</v>
      </c>
      <c r="AJ18" s="218">
        <f t="shared" si="2"/>
        <v>22</v>
      </c>
      <c r="AK18" s="218">
        <f t="shared" si="2"/>
        <v>30</v>
      </c>
      <c r="AL18" s="218">
        <f t="shared" si="2"/>
        <v>38</v>
      </c>
      <c r="AM18" s="218">
        <f t="shared" si="2"/>
        <v>42</v>
      </c>
      <c r="AN18" s="218">
        <f t="shared" si="2"/>
        <v>47</v>
      </c>
      <c r="AO18" s="218">
        <f t="shared" si="2"/>
        <v>54</v>
      </c>
      <c r="AP18" s="218">
        <f t="shared" si="2"/>
        <v>58</v>
      </c>
      <c r="AQ18" s="218">
        <f t="shared" si="2"/>
        <v>61</v>
      </c>
      <c r="AR18" s="218">
        <f t="shared" si="2"/>
        <v>68.000023999999996</v>
      </c>
      <c r="AS18" s="218"/>
      <c r="AV18" s="263"/>
    </row>
    <row r="19" spans="1:48" s="113" customFormat="1" ht="14.4" x14ac:dyDescent="0.3">
      <c r="A19" s="264">
        <f t="shared" si="0"/>
        <v>3</v>
      </c>
      <c r="B19" s="267"/>
      <c r="C19" s="283" t="s">
        <v>26</v>
      </c>
      <c r="D19" s="16"/>
      <c r="E19" s="4">
        <v>79</v>
      </c>
      <c r="F19" s="4">
        <v>78</v>
      </c>
      <c r="G19" s="5">
        <v>82</v>
      </c>
      <c r="H19" s="5">
        <v>83</v>
      </c>
      <c r="I19" s="5">
        <v>86</v>
      </c>
      <c r="J19" s="5">
        <v>90</v>
      </c>
      <c r="K19" s="5">
        <v>92</v>
      </c>
      <c r="L19" s="5">
        <v>93</v>
      </c>
      <c r="M19" s="5">
        <v>93</v>
      </c>
      <c r="N19" s="269">
        <v>92.000005000000002</v>
      </c>
      <c r="O19" s="16"/>
      <c r="AD19" s="218"/>
      <c r="AE19" s="554">
        <v>25</v>
      </c>
      <c r="AF19" s="218">
        <f t="shared" si="1"/>
        <v>25</v>
      </c>
      <c r="AG19" s="218" t="str">
        <f t="shared" si="2"/>
        <v>Portugal</v>
      </c>
      <c r="AH19" s="218">
        <f t="shared" si="2"/>
        <v>0</v>
      </c>
      <c r="AI19" s="218">
        <f t="shared" si="2"/>
        <v>35</v>
      </c>
      <c r="AJ19" s="218">
        <f t="shared" si="2"/>
        <v>40</v>
      </c>
      <c r="AK19" s="218">
        <f t="shared" si="2"/>
        <v>46</v>
      </c>
      <c r="AL19" s="218">
        <f t="shared" si="2"/>
        <v>48</v>
      </c>
      <c r="AM19" s="218">
        <f t="shared" si="2"/>
        <v>54</v>
      </c>
      <c r="AN19" s="218">
        <f t="shared" si="2"/>
        <v>58</v>
      </c>
      <c r="AO19" s="218">
        <f t="shared" si="2"/>
        <v>61</v>
      </c>
      <c r="AP19" s="218">
        <f t="shared" si="2"/>
        <v>62</v>
      </c>
      <c r="AQ19" s="218">
        <f t="shared" si="2"/>
        <v>65</v>
      </c>
      <c r="AR19" s="218">
        <f t="shared" si="2"/>
        <v>70.000022999999999</v>
      </c>
      <c r="AS19" s="218"/>
      <c r="AV19" s="263"/>
    </row>
    <row r="20" spans="1:48" s="113" customFormat="1" ht="14.4" x14ac:dyDescent="0.3">
      <c r="A20" s="264">
        <f t="shared" si="0"/>
        <v>7</v>
      </c>
      <c r="B20" s="267"/>
      <c r="C20" s="283" t="s">
        <v>27</v>
      </c>
      <c r="D20" s="16"/>
      <c r="E20" s="4">
        <v>67</v>
      </c>
      <c r="F20" s="4">
        <v>71</v>
      </c>
      <c r="G20" s="5">
        <v>75</v>
      </c>
      <c r="H20" s="5">
        <v>79</v>
      </c>
      <c r="I20" s="5">
        <v>82</v>
      </c>
      <c r="J20" s="5">
        <v>83</v>
      </c>
      <c r="K20" s="5">
        <v>85</v>
      </c>
      <c r="L20" s="5">
        <v>88</v>
      </c>
      <c r="M20" s="5">
        <v>89</v>
      </c>
      <c r="N20" s="269">
        <v>90.000005999999999</v>
      </c>
      <c r="O20" s="16"/>
      <c r="AD20" s="218"/>
      <c r="AE20" s="554">
        <v>24</v>
      </c>
      <c r="AF20" s="218">
        <f t="shared" si="1"/>
        <v>24</v>
      </c>
      <c r="AG20" s="218" t="str">
        <f t="shared" si="2"/>
        <v>Chipre</v>
      </c>
      <c r="AH20" s="218">
        <f t="shared" si="2"/>
        <v>0</v>
      </c>
      <c r="AI20" s="218">
        <f t="shared" si="2"/>
        <v>37</v>
      </c>
      <c r="AJ20" s="218">
        <f t="shared" si="2"/>
        <v>39</v>
      </c>
      <c r="AK20" s="218">
        <f t="shared" si="2"/>
        <v>43</v>
      </c>
      <c r="AL20" s="218">
        <f t="shared" si="2"/>
        <v>53</v>
      </c>
      <c r="AM20" s="218">
        <f t="shared" si="2"/>
        <v>54</v>
      </c>
      <c r="AN20" s="218">
        <f t="shared" si="2"/>
        <v>57</v>
      </c>
      <c r="AO20" s="218">
        <f t="shared" si="2"/>
        <v>62</v>
      </c>
      <c r="AP20" s="218">
        <f t="shared" si="2"/>
        <v>65</v>
      </c>
      <c r="AQ20" s="218">
        <f t="shared" si="2"/>
        <v>69</v>
      </c>
      <c r="AR20" s="218">
        <f t="shared" si="2"/>
        <v>71.000013999999993</v>
      </c>
      <c r="AS20" s="218"/>
      <c r="AV20" s="263"/>
    </row>
    <row r="21" spans="1:48" s="113" customFormat="1" ht="14.4" x14ac:dyDescent="0.3">
      <c r="A21" s="264">
        <f t="shared" si="0"/>
        <v>8</v>
      </c>
      <c r="B21" s="267"/>
      <c r="C21" s="283" t="s">
        <v>159</v>
      </c>
      <c r="D21" s="16"/>
      <c r="E21" s="4">
        <v>45</v>
      </c>
      <c r="F21" s="4">
        <v>52</v>
      </c>
      <c r="G21" s="5">
        <v>57</v>
      </c>
      <c r="H21" s="5">
        <v>62</v>
      </c>
      <c r="I21" s="5">
        <v>67</v>
      </c>
      <c r="J21" s="5">
        <v>69</v>
      </c>
      <c r="K21" s="5">
        <v>74</v>
      </c>
      <c r="L21" s="5">
        <v>79</v>
      </c>
      <c r="M21" s="5">
        <v>83</v>
      </c>
      <c r="N21" s="269">
        <v>88.000006999999997</v>
      </c>
      <c r="O21" s="16"/>
      <c r="AD21" s="218"/>
      <c r="AE21" s="554">
        <v>23</v>
      </c>
      <c r="AF21" s="218">
        <f t="shared" si="1"/>
        <v>23</v>
      </c>
      <c r="AG21" s="218" t="str">
        <f t="shared" si="2"/>
        <v>Italia</v>
      </c>
      <c r="AH21" s="218">
        <f t="shared" si="2"/>
        <v>0</v>
      </c>
      <c r="AI21" s="218">
        <f t="shared" si="2"/>
        <v>40</v>
      </c>
      <c r="AJ21" s="218">
        <f t="shared" si="2"/>
        <v>43</v>
      </c>
      <c r="AK21" s="218">
        <f t="shared" si="2"/>
        <v>47</v>
      </c>
      <c r="AL21" s="218">
        <f t="shared" si="2"/>
        <v>53</v>
      </c>
      <c r="AM21" s="218">
        <f t="shared" si="2"/>
        <v>59</v>
      </c>
      <c r="AN21" s="218">
        <f t="shared" si="2"/>
        <v>62</v>
      </c>
      <c r="AO21" s="218">
        <f t="shared" si="2"/>
        <v>63</v>
      </c>
      <c r="AP21" s="218">
        <f t="shared" si="2"/>
        <v>69</v>
      </c>
      <c r="AQ21" s="218">
        <f t="shared" si="2"/>
        <v>73</v>
      </c>
      <c r="AR21" s="218">
        <f t="shared" si="2"/>
        <v>75.000012999999996</v>
      </c>
      <c r="AS21" s="218"/>
      <c r="AV21" s="263"/>
    </row>
    <row r="22" spans="1:48" s="113" customFormat="1" ht="14.4" x14ac:dyDescent="0.3">
      <c r="A22" s="264">
        <f t="shared" si="0"/>
        <v>9</v>
      </c>
      <c r="B22" s="267"/>
      <c r="C22" s="283" t="s">
        <v>28</v>
      </c>
      <c r="D22" s="16"/>
      <c r="E22" s="4">
        <v>50</v>
      </c>
      <c r="F22" s="4">
        <v>57</v>
      </c>
      <c r="G22" s="5">
        <v>63</v>
      </c>
      <c r="H22" s="5">
        <v>67</v>
      </c>
      <c r="I22" s="5">
        <v>72</v>
      </c>
      <c r="J22" s="5">
        <v>78</v>
      </c>
      <c r="K22" s="5">
        <v>81</v>
      </c>
      <c r="L22" s="5">
        <v>82</v>
      </c>
      <c r="M22" s="5">
        <v>82</v>
      </c>
      <c r="N22" s="269">
        <v>85.000007999999994</v>
      </c>
      <c r="O22" s="16"/>
      <c r="AD22" s="218"/>
      <c r="AE22" s="554">
        <v>22</v>
      </c>
      <c r="AF22" s="218">
        <f t="shared" si="1"/>
        <v>22</v>
      </c>
      <c r="AG22" s="218" t="str">
        <f t="shared" si="2"/>
        <v>Letonia</v>
      </c>
      <c r="AH22" s="218">
        <f t="shared" si="2"/>
        <v>0</v>
      </c>
      <c r="AI22" s="218">
        <f t="shared" si="2"/>
        <v>42</v>
      </c>
      <c r="AJ22" s="218">
        <f t="shared" si="2"/>
        <v>51</v>
      </c>
      <c r="AK22" s="218">
        <f t="shared" si="2"/>
        <v>53</v>
      </c>
      <c r="AL22" s="218">
        <f t="shared" si="2"/>
        <v>58</v>
      </c>
      <c r="AM22" s="218">
        <f t="shared" si="2"/>
        <v>60</v>
      </c>
      <c r="AN22" s="218">
        <f t="shared" si="2"/>
        <v>64</v>
      </c>
      <c r="AO22" s="218">
        <f t="shared" si="2"/>
        <v>69</v>
      </c>
      <c r="AP22" s="218">
        <f t="shared" si="2"/>
        <v>72</v>
      </c>
      <c r="AQ22" s="218">
        <f t="shared" si="2"/>
        <v>73</v>
      </c>
      <c r="AR22" s="218">
        <f t="shared" si="2"/>
        <v>76.000015000000005</v>
      </c>
      <c r="AS22" s="218"/>
      <c r="AV22" s="263"/>
    </row>
    <row r="23" spans="1:48" s="113" customFormat="1" ht="14.4" x14ac:dyDescent="0.3">
      <c r="A23" s="264">
        <f t="shared" si="0"/>
        <v>28</v>
      </c>
      <c r="B23" s="267"/>
      <c r="C23" s="283" t="s">
        <v>29</v>
      </c>
      <c r="D23" s="16"/>
      <c r="E23" s="4">
        <v>23</v>
      </c>
      <c r="F23" s="4">
        <v>25</v>
      </c>
      <c r="G23" s="5">
        <v>31</v>
      </c>
      <c r="H23" s="5">
        <v>38</v>
      </c>
      <c r="I23" s="5">
        <v>46</v>
      </c>
      <c r="J23" s="5">
        <v>50</v>
      </c>
      <c r="K23" s="5">
        <v>54</v>
      </c>
      <c r="L23" s="5">
        <v>56</v>
      </c>
      <c r="M23" s="5">
        <v>66</v>
      </c>
      <c r="N23" s="269">
        <v>68.000009000000006</v>
      </c>
      <c r="O23" s="16"/>
      <c r="AD23" s="218"/>
      <c r="AE23" s="554">
        <v>21</v>
      </c>
      <c r="AF23" s="218">
        <f t="shared" si="1"/>
        <v>21</v>
      </c>
      <c r="AG23" s="218" t="str">
        <f t="shared" si="2"/>
        <v>Hungría</v>
      </c>
      <c r="AH23" s="218">
        <f t="shared" si="2"/>
        <v>0</v>
      </c>
      <c r="AI23" s="218">
        <f t="shared" si="2"/>
        <v>32</v>
      </c>
      <c r="AJ23" s="218">
        <f t="shared" si="2"/>
        <v>38</v>
      </c>
      <c r="AK23" s="218">
        <f t="shared" si="2"/>
        <v>47</v>
      </c>
      <c r="AL23" s="218">
        <f t="shared" si="2"/>
        <v>53</v>
      </c>
      <c r="AM23" s="218">
        <f t="shared" si="2"/>
        <v>58</v>
      </c>
      <c r="AN23" s="218">
        <f t="shared" si="2"/>
        <v>63</v>
      </c>
      <c r="AO23" s="218">
        <f t="shared" si="2"/>
        <v>67</v>
      </c>
      <c r="AP23" s="218">
        <f t="shared" si="2"/>
        <v>70</v>
      </c>
      <c r="AQ23" s="218">
        <f t="shared" si="2"/>
        <v>73</v>
      </c>
      <c r="AR23" s="218">
        <f t="shared" si="2"/>
        <v>76.000017999999997</v>
      </c>
      <c r="AS23" s="218"/>
      <c r="AV23" s="263"/>
    </row>
    <row r="24" spans="1:48" s="113" customFormat="1" ht="14.4" x14ac:dyDescent="0.3">
      <c r="A24" s="264">
        <f t="shared" si="0"/>
        <v>16</v>
      </c>
      <c r="B24" s="267"/>
      <c r="C24" s="284" t="s">
        <v>39</v>
      </c>
      <c r="D24" s="49"/>
      <c r="E24" s="2">
        <v>38</v>
      </c>
      <c r="F24" s="2">
        <v>43</v>
      </c>
      <c r="G24" s="3">
        <v>50</v>
      </c>
      <c r="H24" s="3">
        <v>53</v>
      </c>
      <c r="I24" s="3">
        <v>58</v>
      </c>
      <c r="J24" s="3">
        <v>63</v>
      </c>
      <c r="K24" s="3">
        <v>67</v>
      </c>
      <c r="L24" s="3">
        <v>70</v>
      </c>
      <c r="M24" s="3">
        <v>74</v>
      </c>
      <c r="N24" s="270">
        <v>79.000010000000003</v>
      </c>
      <c r="O24" s="16"/>
      <c r="AD24" s="218"/>
      <c r="AE24" s="554">
        <v>20</v>
      </c>
      <c r="AF24" s="218">
        <f t="shared" si="1"/>
        <v>20</v>
      </c>
      <c r="AG24" s="218" t="str">
        <f t="shared" si="2"/>
        <v>Polonia</v>
      </c>
      <c r="AH24" s="218">
        <f t="shared" si="2"/>
        <v>0</v>
      </c>
      <c r="AI24" s="218">
        <f t="shared" si="2"/>
        <v>36</v>
      </c>
      <c r="AJ24" s="218">
        <f t="shared" si="2"/>
        <v>41</v>
      </c>
      <c r="AK24" s="218">
        <f t="shared" si="2"/>
        <v>48</v>
      </c>
      <c r="AL24" s="218">
        <f t="shared" si="2"/>
        <v>59</v>
      </c>
      <c r="AM24" s="218">
        <f t="shared" si="2"/>
        <v>63</v>
      </c>
      <c r="AN24" s="218">
        <f t="shared" si="2"/>
        <v>67</v>
      </c>
      <c r="AO24" s="218">
        <f t="shared" si="2"/>
        <v>70</v>
      </c>
      <c r="AP24" s="218">
        <f t="shared" si="2"/>
        <v>72</v>
      </c>
      <c r="AQ24" s="218">
        <f t="shared" si="2"/>
        <v>75</v>
      </c>
      <c r="AR24" s="218">
        <f t="shared" si="2"/>
        <v>76.000022000000001</v>
      </c>
      <c r="AS24" s="218"/>
      <c r="AV24" s="263"/>
    </row>
    <row r="25" spans="1:48" s="113" customFormat="1" ht="14.4" x14ac:dyDescent="0.3">
      <c r="A25" s="264">
        <f t="shared" si="0"/>
        <v>10</v>
      </c>
      <c r="B25" s="267"/>
      <c r="C25" s="283" t="s">
        <v>30</v>
      </c>
      <c r="D25" s="16"/>
      <c r="E25" s="4">
        <v>41</v>
      </c>
      <c r="F25" s="4">
        <v>55</v>
      </c>
      <c r="G25" s="5">
        <v>62</v>
      </c>
      <c r="H25" s="5">
        <v>69</v>
      </c>
      <c r="I25" s="5">
        <v>74</v>
      </c>
      <c r="J25" s="5">
        <v>76</v>
      </c>
      <c r="K25" s="5">
        <v>80</v>
      </c>
      <c r="L25" s="5">
        <v>82</v>
      </c>
      <c r="M25" s="5">
        <v>83</v>
      </c>
      <c r="N25" s="269">
        <v>83.000011000000001</v>
      </c>
      <c r="O25" s="16"/>
      <c r="AD25" s="218"/>
      <c r="AE25" s="554">
        <v>19</v>
      </c>
      <c r="AF25" s="218">
        <f t="shared" si="1"/>
        <v>19</v>
      </c>
      <c r="AG25" s="218" t="str">
        <f t="shared" ref="AG25:AR34" si="3">VLOOKUP($AE25,$A$15:$N$43,AG$13,0)</f>
        <v>Croacia</v>
      </c>
      <c r="AH25" s="218">
        <f t="shared" si="3"/>
        <v>0</v>
      </c>
      <c r="AI25" s="218">
        <f t="shared" si="3"/>
        <v>0</v>
      </c>
      <c r="AJ25" s="218">
        <f t="shared" si="3"/>
        <v>41</v>
      </c>
      <c r="AK25" s="218">
        <f t="shared" si="3"/>
        <v>45</v>
      </c>
      <c r="AL25" s="218">
        <f t="shared" si="3"/>
        <v>50</v>
      </c>
      <c r="AM25" s="218">
        <f t="shared" si="3"/>
        <v>56</v>
      </c>
      <c r="AN25" s="218">
        <f t="shared" si="3"/>
        <v>61</v>
      </c>
      <c r="AO25" s="218">
        <f t="shared" si="3"/>
        <v>66</v>
      </c>
      <c r="AP25" s="218">
        <f t="shared" si="3"/>
        <v>65</v>
      </c>
      <c r="AQ25" s="218">
        <f t="shared" si="3"/>
        <v>68</v>
      </c>
      <c r="AR25" s="218">
        <f t="shared" si="3"/>
        <v>77.000011999999998</v>
      </c>
      <c r="AS25" s="218"/>
      <c r="AV25" s="263"/>
    </row>
    <row r="26" spans="1:48" s="113" customFormat="1" ht="14.4" x14ac:dyDescent="0.3">
      <c r="A26" s="264">
        <f t="shared" si="0"/>
        <v>19</v>
      </c>
      <c r="B26" s="267"/>
      <c r="C26" s="283" t="s">
        <v>176</v>
      </c>
      <c r="D26" s="16"/>
      <c r="E26" s="320"/>
      <c r="F26" s="4">
        <v>41</v>
      </c>
      <c r="G26" s="5">
        <v>45</v>
      </c>
      <c r="H26" s="5">
        <v>50</v>
      </c>
      <c r="I26" s="5">
        <v>56</v>
      </c>
      <c r="J26" s="5">
        <v>61</v>
      </c>
      <c r="K26" s="5">
        <v>66</v>
      </c>
      <c r="L26" s="5">
        <v>65</v>
      </c>
      <c r="M26" s="5">
        <v>68</v>
      </c>
      <c r="N26" s="269">
        <v>77.000011999999998</v>
      </c>
      <c r="O26" s="16"/>
      <c r="AD26" s="218"/>
      <c r="AE26" s="554">
        <v>18</v>
      </c>
      <c r="AF26" s="218">
        <f t="shared" si="1"/>
        <v>18</v>
      </c>
      <c r="AG26" s="218" t="str">
        <f t="shared" si="3"/>
        <v>Eslovenia</v>
      </c>
      <c r="AH26" s="218">
        <f t="shared" si="3"/>
        <v>0</v>
      </c>
      <c r="AI26" s="218">
        <f t="shared" si="3"/>
        <v>54</v>
      </c>
      <c r="AJ26" s="218">
        <f t="shared" si="3"/>
        <v>58</v>
      </c>
      <c r="AK26" s="218">
        <f t="shared" si="3"/>
        <v>59</v>
      </c>
      <c r="AL26" s="218">
        <f t="shared" si="3"/>
        <v>64</v>
      </c>
      <c r="AM26" s="218">
        <f t="shared" si="3"/>
        <v>68</v>
      </c>
      <c r="AN26" s="218">
        <f t="shared" si="3"/>
        <v>73</v>
      </c>
      <c r="AO26" s="218">
        <f t="shared" si="3"/>
        <v>74</v>
      </c>
      <c r="AP26" s="218">
        <f t="shared" si="3"/>
        <v>76</v>
      </c>
      <c r="AQ26" s="218">
        <f t="shared" si="3"/>
        <v>77</v>
      </c>
      <c r="AR26" s="218">
        <f t="shared" si="3"/>
        <v>78.000024999999994</v>
      </c>
      <c r="AS26" s="218"/>
      <c r="AV26" s="263"/>
    </row>
    <row r="27" spans="1:48" s="113" customFormat="1" ht="14.4" x14ac:dyDescent="0.3">
      <c r="A27" s="264">
        <f t="shared" si="0"/>
        <v>23</v>
      </c>
      <c r="B27" s="267"/>
      <c r="C27" s="283" t="s">
        <v>31</v>
      </c>
      <c r="D27" s="16"/>
      <c r="E27" s="4">
        <v>40</v>
      </c>
      <c r="F27" s="4">
        <v>43</v>
      </c>
      <c r="G27" s="5">
        <v>47</v>
      </c>
      <c r="H27" s="5">
        <v>53</v>
      </c>
      <c r="I27" s="5">
        <v>59</v>
      </c>
      <c r="J27" s="5">
        <v>62</v>
      </c>
      <c r="K27" s="5">
        <v>63</v>
      </c>
      <c r="L27" s="5">
        <v>69</v>
      </c>
      <c r="M27" s="5">
        <v>73</v>
      </c>
      <c r="N27" s="269">
        <v>75.000012999999996</v>
      </c>
      <c r="O27" s="16"/>
      <c r="AD27" s="218"/>
      <c r="AE27" s="554">
        <v>17</v>
      </c>
      <c r="AF27" s="218">
        <f t="shared" si="1"/>
        <v>17</v>
      </c>
      <c r="AG27" s="218" t="str">
        <f t="shared" si="3"/>
        <v>Rep. Checa</v>
      </c>
      <c r="AH27" s="218">
        <f t="shared" si="3"/>
        <v>0</v>
      </c>
      <c r="AI27" s="218">
        <f t="shared" si="3"/>
        <v>29</v>
      </c>
      <c r="AJ27" s="218">
        <f t="shared" si="3"/>
        <v>35</v>
      </c>
      <c r="AK27" s="218">
        <f t="shared" si="3"/>
        <v>46</v>
      </c>
      <c r="AL27" s="218">
        <f t="shared" si="3"/>
        <v>54</v>
      </c>
      <c r="AM27" s="218">
        <f t="shared" si="3"/>
        <v>61</v>
      </c>
      <c r="AN27" s="218">
        <f t="shared" si="3"/>
        <v>67</v>
      </c>
      <c r="AO27" s="218">
        <f t="shared" si="3"/>
        <v>65</v>
      </c>
      <c r="AP27" s="218">
        <f t="shared" si="3"/>
        <v>73</v>
      </c>
      <c r="AQ27" s="218">
        <f t="shared" si="3"/>
        <v>78</v>
      </c>
      <c r="AR27" s="218">
        <f t="shared" si="3"/>
        <v>79.000004000000004</v>
      </c>
      <c r="AS27" s="218"/>
      <c r="AV27" s="263"/>
    </row>
    <row r="28" spans="1:48" s="113" customFormat="1" ht="14.4" x14ac:dyDescent="0.3">
      <c r="A28" s="264">
        <f t="shared" si="0"/>
        <v>24</v>
      </c>
      <c r="B28" s="267"/>
      <c r="C28" s="283" t="s">
        <v>177</v>
      </c>
      <c r="D28" s="16"/>
      <c r="E28" s="4">
        <v>37</v>
      </c>
      <c r="F28" s="4">
        <v>39</v>
      </c>
      <c r="G28" s="5">
        <v>43</v>
      </c>
      <c r="H28" s="5">
        <v>53</v>
      </c>
      <c r="I28" s="5">
        <v>54</v>
      </c>
      <c r="J28" s="5">
        <v>57</v>
      </c>
      <c r="K28" s="5">
        <v>62</v>
      </c>
      <c r="L28" s="5">
        <v>65</v>
      </c>
      <c r="M28" s="5">
        <v>69</v>
      </c>
      <c r="N28" s="269">
        <v>71.000013999999993</v>
      </c>
      <c r="O28" s="16"/>
      <c r="AD28" s="218"/>
      <c r="AE28" s="554">
        <v>16</v>
      </c>
      <c r="AF28" s="218">
        <f t="shared" si="1"/>
        <v>16</v>
      </c>
      <c r="AG28" s="218" t="str">
        <f t="shared" si="3"/>
        <v>España</v>
      </c>
      <c r="AH28" s="218">
        <f t="shared" si="3"/>
        <v>0</v>
      </c>
      <c r="AI28" s="218">
        <f t="shared" si="3"/>
        <v>38</v>
      </c>
      <c r="AJ28" s="218">
        <f t="shared" si="3"/>
        <v>43</v>
      </c>
      <c r="AK28" s="218">
        <f t="shared" si="3"/>
        <v>50</v>
      </c>
      <c r="AL28" s="218">
        <f t="shared" si="3"/>
        <v>53</v>
      </c>
      <c r="AM28" s="218">
        <f t="shared" si="3"/>
        <v>58</v>
      </c>
      <c r="AN28" s="218">
        <f t="shared" si="3"/>
        <v>63</v>
      </c>
      <c r="AO28" s="218">
        <f t="shared" si="3"/>
        <v>67</v>
      </c>
      <c r="AP28" s="218">
        <f t="shared" si="3"/>
        <v>70</v>
      </c>
      <c r="AQ28" s="218">
        <f t="shared" si="3"/>
        <v>74</v>
      </c>
      <c r="AR28" s="218">
        <f t="shared" si="3"/>
        <v>79.000010000000003</v>
      </c>
      <c r="AS28" s="218"/>
      <c r="AV28" s="263"/>
    </row>
    <row r="29" spans="1:48" s="113" customFormat="1" ht="14.4" x14ac:dyDescent="0.3">
      <c r="A29" s="264">
        <f t="shared" si="0"/>
        <v>22</v>
      </c>
      <c r="B29" s="267"/>
      <c r="C29" s="283" t="s">
        <v>178</v>
      </c>
      <c r="D29" s="16"/>
      <c r="E29" s="4">
        <v>42</v>
      </c>
      <c r="F29" s="4">
        <v>51</v>
      </c>
      <c r="G29" s="5">
        <v>53</v>
      </c>
      <c r="H29" s="5">
        <v>58</v>
      </c>
      <c r="I29" s="5">
        <v>60</v>
      </c>
      <c r="J29" s="5">
        <v>64</v>
      </c>
      <c r="K29" s="5">
        <v>69</v>
      </c>
      <c r="L29" s="5">
        <v>72</v>
      </c>
      <c r="M29" s="5">
        <v>73</v>
      </c>
      <c r="N29" s="269">
        <v>76.000015000000005</v>
      </c>
      <c r="O29" s="16"/>
      <c r="AD29" s="218"/>
      <c r="AE29" s="554">
        <v>15</v>
      </c>
      <c r="AF29" s="218">
        <f t="shared" si="1"/>
        <v>15</v>
      </c>
      <c r="AG29" s="218" t="str">
        <f t="shared" si="3"/>
        <v>Eslovaquia</v>
      </c>
      <c r="AH29" s="218">
        <f t="shared" si="3"/>
        <v>0</v>
      </c>
      <c r="AI29" s="218">
        <f t="shared" si="3"/>
        <v>27</v>
      </c>
      <c r="AJ29" s="218">
        <f t="shared" si="3"/>
        <v>46</v>
      </c>
      <c r="AK29" s="218">
        <f t="shared" si="3"/>
        <v>58</v>
      </c>
      <c r="AL29" s="218">
        <f t="shared" si="3"/>
        <v>62</v>
      </c>
      <c r="AM29" s="218">
        <f t="shared" si="3"/>
        <v>67</v>
      </c>
      <c r="AN29" s="218">
        <f t="shared" si="3"/>
        <v>71</v>
      </c>
      <c r="AO29" s="218">
        <f t="shared" si="3"/>
        <v>75</v>
      </c>
      <c r="AP29" s="218">
        <f t="shared" si="3"/>
        <v>78</v>
      </c>
      <c r="AQ29" s="218">
        <f t="shared" si="3"/>
        <v>78</v>
      </c>
      <c r="AR29" s="218">
        <f t="shared" si="3"/>
        <v>79.000026000000005</v>
      </c>
      <c r="AS29" s="218"/>
      <c r="AV29" s="263"/>
    </row>
    <row r="30" spans="1:48" s="113" customFormat="1" ht="14.4" x14ac:dyDescent="0.3">
      <c r="A30" s="264">
        <f t="shared" si="0"/>
        <v>27</v>
      </c>
      <c r="B30" s="267"/>
      <c r="C30" s="283" t="s">
        <v>179</v>
      </c>
      <c r="D30" s="16"/>
      <c r="E30" s="4">
        <v>35</v>
      </c>
      <c r="F30" s="4">
        <v>44</v>
      </c>
      <c r="G30" s="5">
        <v>51</v>
      </c>
      <c r="H30" s="5">
        <v>60</v>
      </c>
      <c r="I30" s="5">
        <v>61</v>
      </c>
      <c r="J30" s="5">
        <v>60</v>
      </c>
      <c r="K30" s="5">
        <v>60</v>
      </c>
      <c r="L30" s="5">
        <v>65</v>
      </c>
      <c r="M30" s="5">
        <v>66</v>
      </c>
      <c r="N30" s="269">
        <v>68.000016000000002</v>
      </c>
      <c r="O30" s="16"/>
      <c r="AD30" s="218"/>
      <c r="AE30" s="554">
        <v>14</v>
      </c>
      <c r="AF30" s="218">
        <f t="shared" si="1"/>
        <v>14</v>
      </c>
      <c r="AG30" s="218" t="str">
        <f t="shared" si="3"/>
        <v>Bélgica</v>
      </c>
      <c r="AH30" s="218">
        <f t="shared" si="3"/>
        <v>0</v>
      </c>
      <c r="AI30" s="218">
        <f t="shared" si="3"/>
        <v>54</v>
      </c>
      <c r="AJ30" s="218">
        <f t="shared" si="3"/>
        <v>60</v>
      </c>
      <c r="AK30" s="218">
        <f t="shared" si="3"/>
        <v>64</v>
      </c>
      <c r="AL30" s="218">
        <f t="shared" si="3"/>
        <v>67</v>
      </c>
      <c r="AM30" s="218">
        <f t="shared" si="3"/>
        <v>73</v>
      </c>
      <c r="AN30" s="218">
        <f t="shared" si="3"/>
        <v>77</v>
      </c>
      <c r="AO30" s="218">
        <f t="shared" si="3"/>
        <v>78</v>
      </c>
      <c r="AP30" s="218">
        <f t="shared" si="3"/>
        <v>80</v>
      </c>
      <c r="AQ30" s="218">
        <f t="shared" si="3"/>
        <v>83</v>
      </c>
      <c r="AR30" s="218">
        <f t="shared" si="3"/>
        <v>82.000001999999995</v>
      </c>
      <c r="AS30" s="218"/>
      <c r="AV30" s="263"/>
    </row>
    <row r="31" spans="1:48" s="113" customFormat="1" ht="14.4" x14ac:dyDescent="0.3">
      <c r="A31" s="264">
        <f t="shared" si="0"/>
        <v>1</v>
      </c>
      <c r="B31" s="271"/>
      <c r="C31" s="283" t="s">
        <v>32</v>
      </c>
      <c r="D31" s="16"/>
      <c r="E31" s="4">
        <v>70</v>
      </c>
      <c r="F31" s="4">
        <v>75</v>
      </c>
      <c r="G31" s="5">
        <v>80</v>
      </c>
      <c r="H31" s="5">
        <v>87</v>
      </c>
      <c r="I31" s="5">
        <v>90</v>
      </c>
      <c r="J31" s="5">
        <v>91</v>
      </c>
      <c r="K31" s="5">
        <v>93</v>
      </c>
      <c r="L31" s="5">
        <v>94</v>
      </c>
      <c r="M31" s="5">
        <v>96</v>
      </c>
      <c r="N31" s="269">
        <v>97.000017</v>
      </c>
      <c r="AD31" s="218"/>
      <c r="AE31" s="554">
        <v>13</v>
      </c>
      <c r="AF31" s="218">
        <f t="shared" si="1"/>
        <v>13</v>
      </c>
      <c r="AG31" s="218" t="str">
        <f t="shared" si="3"/>
        <v>Malta</v>
      </c>
      <c r="AH31" s="218">
        <f t="shared" si="3"/>
        <v>0</v>
      </c>
      <c r="AI31" s="218">
        <f t="shared" si="3"/>
        <v>53</v>
      </c>
      <c r="AJ31" s="218">
        <f t="shared" si="3"/>
        <v>54</v>
      </c>
      <c r="AK31" s="218">
        <f t="shared" si="3"/>
        <v>59</v>
      </c>
      <c r="AL31" s="218">
        <f t="shared" si="3"/>
        <v>64</v>
      </c>
      <c r="AM31" s="218">
        <f t="shared" si="3"/>
        <v>70</v>
      </c>
      <c r="AN31" s="218">
        <f t="shared" si="3"/>
        <v>75</v>
      </c>
      <c r="AO31" s="218">
        <f t="shared" si="3"/>
        <v>77</v>
      </c>
      <c r="AP31" s="218">
        <f t="shared" si="3"/>
        <v>79</v>
      </c>
      <c r="AQ31" s="218">
        <f t="shared" si="3"/>
        <v>81</v>
      </c>
      <c r="AR31" s="218">
        <f t="shared" si="3"/>
        <v>82.000018999999995</v>
      </c>
      <c r="AS31" s="218"/>
      <c r="AV31" s="263"/>
    </row>
    <row r="32" spans="1:48" s="113" customFormat="1" ht="14.4" x14ac:dyDescent="0.3">
      <c r="A32" s="264">
        <f t="shared" si="0"/>
        <v>21</v>
      </c>
      <c r="B32" s="271"/>
      <c r="C32" s="283" t="s">
        <v>180</v>
      </c>
      <c r="D32" s="16"/>
      <c r="E32" s="4">
        <v>32</v>
      </c>
      <c r="F32" s="4">
        <v>38</v>
      </c>
      <c r="G32" s="5">
        <v>47</v>
      </c>
      <c r="H32" s="5">
        <v>53</v>
      </c>
      <c r="I32" s="5">
        <v>58</v>
      </c>
      <c r="J32" s="5">
        <v>63</v>
      </c>
      <c r="K32" s="5">
        <v>67</v>
      </c>
      <c r="L32" s="5">
        <v>70</v>
      </c>
      <c r="M32" s="5">
        <v>73</v>
      </c>
      <c r="N32" s="269">
        <v>76.000017999999997</v>
      </c>
      <c r="AD32" s="218"/>
      <c r="AE32" s="554">
        <v>12</v>
      </c>
      <c r="AF32" s="218">
        <f t="shared" si="1"/>
        <v>12</v>
      </c>
      <c r="AG32" s="218" t="str">
        <f t="shared" si="3"/>
        <v>Austria</v>
      </c>
      <c r="AH32" s="218">
        <f t="shared" si="3"/>
        <v>0</v>
      </c>
      <c r="AI32" s="218">
        <f t="shared" si="3"/>
        <v>52</v>
      </c>
      <c r="AJ32" s="218">
        <f t="shared" si="3"/>
        <v>60</v>
      </c>
      <c r="AK32" s="218">
        <f t="shared" si="3"/>
        <v>69</v>
      </c>
      <c r="AL32" s="218">
        <f t="shared" si="3"/>
        <v>70</v>
      </c>
      <c r="AM32" s="218">
        <f t="shared" si="3"/>
        <v>73</v>
      </c>
      <c r="AN32" s="218">
        <f t="shared" si="3"/>
        <v>75</v>
      </c>
      <c r="AO32" s="218">
        <f t="shared" si="3"/>
        <v>79</v>
      </c>
      <c r="AP32" s="218">
        <f t="shared" si="3"/>
        <v>81</v>
      </c>
      <c r="AQ32" s="218">
        <f t="shared" si="3"/>
        <v>81</v>
      </c>
      <c r="AR32" s="218">
        <f t="shared" si="3"/>
        <v>82.000021000000004</v>
      </c>
      <c r="AS32" s="218"/>
      <c r="AV32" s="263"/>
    </row>
    <row r="33" spans="1:48" s="113" customFormat="1" ht="14.4" x14ac:dyDescent="0.3">
      <c r="A33" s="264">
        <f t="shared" si="0"/>
        <v>13</v>
      </c>
      <c r="B33" s="271"/>
      <c r="C33" s="283" t="s">
        <v>160</v>
      </c>
      <c r="D33" s="16"/>
      <c r="E33" s="4">
        <v>53</v>
      </c>
      <c r="F33" s="4">
        <v>54</v>
      </c>
      <c r="G33" s="5">
        <v>59</v>
      </c>
      <c r="H33" s="5">
        <v>64</v>
      </c>
      <c r="I33" s="5">
        <v>70</v>
      </c>
      <c r="J33" s="5">
        <v>75</v>
      </c>
      <c r="K33" s="5">
        <v>77</v>
      </c>
      <c r="L33" s="5">
        <v>79</v>
      </c>
      <c r="M33" s="5">
        <v>81</v>
      </c>
      <c r="N33" s="269">
        <v>82.000018999999995</v>
      </c>
      <c r="AD33" s="218"/>
      <c r="AE33" s="554">
        <v>11</v>
      </c>
      <c r="AF33" s="218">
        <f t="shared" si="1"/>
        <v>11</v>
      </c>
      <c r="AG33" s="218" t="str">
        <f t="shared" si="3"/>
        <v>UE (28 países)</v>
      </c>
      <c r="AH33" s="218">
        <f t="shared" si="3"/>
        <v>0</v>
      </c>
      <c r="AI33" s="218">
        <f t="shared" si="3"/>
        <v>0</v>
      </c>
      <c r="AJ33" s="218">
        <f t="shared" si="3"/>
        <v>55</v>
      </c>
      <c r="AK33" s="218">
        <f t="shared" si="3"/>
        <v>60</v>
      </c>
      <c r="AL33" s="218">
        <f t="shared" si="3"/>
        <v>66</v>
      </c>
      <c r="AM33" s="218">
        <f t="shared" si="3"/>
        <v>70</v>
      </c>
      <c r="AN33" s="218">
        <f t="shared" si="3"/>
        <v>73</v>
      </c>
      <c r="AO33" s="218">
        <f t="shared" si="3"/>
        <v>76</v>
      </c>
      <c r="AP33" s="218">
        <f t="shared" si="3"/>
        <v>79</v>
      </c>
      <c r="AQ33" s="218">
        <f t="shared" si="3"/>
        <v>81</v>
      </c>
      <c r="AR33" s="218">
        <f t="shared" si="3"/>
        <v>83.000000999999997</v>
      </c>
      <c r="AS33" s="218"/>
      <c r="AV33" s="263"/>
    </row>
    <row r="34" spans="1:48" s="113" customFormat="1" ht="14.4" x14ac:dyDescent="0.3">
      <c r="A34" s="264">
        <f t="shared" si="0"/>
        <v>2</v>
      </c>
      <c r="B34" s="271"/>
      <c r="C34" s="283" t="s">
        <v>33</v>
      </c>
      <c r="D34" s="16"/>
      <c r="E34" s="4">
        <v>80</v>
      </c>
      <c r="F34" s="4">
        <v>83</v>
      </c>
      <c r="G34" s="5">
        <v>86</v>
      </c>
      <c r="H34" s="5">
        <v>90</v>
      </c>
      <c r="I34" s="5">
        <v>91</v>
      </c>
      <c r="J34" s="5">
        <v>94</v>
      </c>
      <c r="K34" s="5">
        <v>94</v>
      </c>
      <c r="L34" s="5">
        <v>95</v>
      </c>
      <c r="M34" s="5">
        <v>96</v>
      </c>
      <c r="N34" s="269">
        <v>96.000020000000006</v>
      </c>
      <c r="AD34" s="218"/>
      <c r="AE34" s="554">
        <v>10</v>
      </c>
      <c r="AF34" s="218">
        <f t="shared" si="1"/>
        <v>10</v>
      </c>
      <c r="AG34" s="218" t="str">
        <f t="shared" si="3"/>
        <v>Francia</v>
      </c>
      <c r="AH34" s="218">
        <f t="shared" si="3"/>
        <v>0</v>
      </c>
      <c r="AI34" s="218">
        <f t="shared" si="3"/>
        <v>41</v>
      </c>
      <c r="AJ34" s="218">
        <f t="shared" si="3"/>
        <v>55</v>
      </c>
      <c r="AK34" s="218">
        <f t="shared" si="3"/>
        <v>62</v>
      </c>
      <c r="AL34" s="218">
        <f t="shared" si="3"/>
        <v>69</v>
      </c>
      <c r="AM34" s="218">
        <f t="shared" si="3"/>
        <v>74</v>
      </c>
      <c r="AN34" s="218">
        <f t="shared" si="3"/>
        <v>76</v>
      </c>
      <c r="AO34" s="218">
        <f t="shared" si="3"/>
        <v>80</v>
      </c>
      <c r="AP34" s="218">
        <f t="shared" si="3"/>
        <v>82</v>
      </c>
      <c r="AQ34" s="218">
        <f t="shared" si="3"/>
        <v>83</v>
      </c>
      <c r="AR34" s="218">
        <f t="shared" si="3"/>
        <v>83.000011000000001</v>
      </c>
      <c r="AS34" s="218"/>
      <c r="AV34" s="263"/>
    </row>
    <row r="35" spans="1:48" s="113" customFormat="1" ht="14.4" x14ac:dyDescent="0.3">
      <c r="A35" s="264">
        <f t="shared" si="0"/>
        <v>12</v>
      </c>
      <c r="B35" s="271"/>
      <c r="C35" s="283" t="s">
        <v>34</v>
      </c>
      <c r="D35" s="16"/>
      <c r="E35" s="4">
        <v>52</v>
      </c>
      <c r="F35" s="4">
        <v>60</v>
      </c>
      <c r="G35" s="5">
        <v>69</v>
      </c>
      <c r="H35" s="5">
        <v>70</v>
      </c>
      <c r="I35" s="5">
        <v>73</v>
      </c>
      <c r="J35" s="5">
        <v>75</v>
      </c>
      <c r="K35" s="5">
        <v>79</v>
      </c>
      <c r="L35" s="5">
        <v>81</v>
      </c>
      <c r="M35" s="5">
        <v>81</v>
      </c>
      <c r="N35" s="269">
        <v>82.000021000000004</v>
      </c>
      <c r="AD35" s="218"/>
      <c r="AE35" s="554">
        <v>9</v>
      </c>
      <c r="AF35" s="218">
        <f t="shared" si="1"/>
        <v>9</v>
      </c>
      <c r="AG35" s="218" t="str">
        <f t="shared" ref="AG35:AR43" si="4">VLOOKUP($AE35,$A$15:$N$43,AG$13,0)</f>
        <v>Irlanda</v>
      </c>
      <c r="AH35" s="218">
        <f t="shared" si="4"/>
        <v>0</v>
      </c>
      <c r="AI35" s="218">
        <f t="shared" si="4"/>
        <v>50</v>
      </c>
      <c r="AJ35" s="218">
        <f t="shared" si="4"/>
        <v>57</v>
      </c>
      <c r="AK35" s="218">
        <f t="shared" si="4"/>
        <v>63</v>
      </c>
      <c r="AL35" s="218">
        <f t="shared" si="4"/>
        <v>67</v>
      </c>
      <c r="AM35" s="218">
        <f t="shared" si="4"/>
        <v>72</v>
      </c>
      <c r="AN35" s="218">
        <f t="shared" si="4"/>
        <v>78</v>
      </c>
      <c r="AO35" s="218">
        <f t="shared" si="4"/>
        <v>81</v>
      </c>
      <c r="AP35" s="218">
        <f t="shared" si="4"/>
        <v>82</v>
      </c>
      <c r="AQ35" s="218">
        <f t="shared" si="4"/>
        <v>82</v>
      </c>
      <c r="AR35" s="218">
        <f t="shared" si="4"/>
        <v>85.000007999999994</v>
      </c>
      <c r="AS35" s="218"/>
      <c r="AV35" s="263"/>
    </row>
    <row r="36" spans="1:48" s="113" customFormat="1" ht="14.4" x14ac:dyDescent="0.3">
      <c r="A36" s="264">
        <f t="shared" si="0"/>
        <v>20</v>
      </c>
      <c r="B36" s="271"/>
      <c r="C36" s="283" t="s">
        <v>181</v>
      </c>
      <c r="D36" s="16"/>
      <c r="E36" s="4">
        <v>36</v>
      </c>
      <c r="F36" s="4">
        <v>41</v>
      </c>
      <c r="G36" s="5">
        <v>48</v>
      </c>
      <c r="H36" s="5">
        <v>59</v>
      </c>
      <c r="I36" s="5">
        <v>63</v>
      </c>
      <c r="J36" s="5">
        <v>67</v>
      </c>
      <c r="K36" s="5">
        <v>70</v>
      </c>
      <c r="L36" s="5">
        <v>72</v>
      </c>
      <c r="M36" s="5">
        <v>75</v>
      </c>
      <c r="N36" s="269">
        <v>76.000022000000001</v>
      </c>
      <c r="AD36" s="218"/>
      <c r="AE36" s="554">
        <v>8</v>
      </c>
      <c r="AF36" s="218">
        <f t="shared" si="1"/>
        <v>8</v>
      </c>
      <c r="AG36" s="218" t="str">
        <f t="shared" si="4"/>
        <v>Estonia</v>
      </c>
      <c r="AH36" s="218">
        <f t="shared" si="4"/>
        <v>0</v>
      </c>
      <c r="AI36" s="218">
        <f t="shared" si="4"/>
        <v>45</v>
      </c>
      <c r="AJ36" s="218">
        <f t="shared" si="4"/>
        <v>52</v>
      </c>
      <c r="AK36" s="218">
        <f t="shared" si="4"/>
        <v>57</v>
      </c>
      <c r="AL36" s="218">
        <f t="shared" si="4"/>
        <v>62</v>
      </c>
      <c r="AM36" s="218">
        <f t="shared" si="4"/>
        <v>67</v>
      </c>
      <c r="AN36" s="218">
        <f t="shared" si="4"/>
        <v>69</v>
      </c>
      <c r="AO36" s="218">
        <f t="shared" si="4"/>
        <v>74</v>
      </c>
      <c r="AP36" s="218">
        <f t="shared" si="4"/>
        <v>79</v>
      </c>
      <c r="AQ36" s="218">
        <f t="shared" si="4"/>
        <v>83</v>
      </c>
      <c r="AR36" s="218">
        <f t="shared" si="4"/>
        <v>88.000006999999997</v>
      </c>
      <c r="AS36" s="218"/>
      <c r="AV36" s="263"/>
    </row>
    <row r="37" spans="1:48" s="113" customFormat="1" ht="14.4" x14ac:dyDescent="0.3">
      <c r="A37" s="264">
        <f t="shared" si="0"/>
        <v>25</v>
      </c>
      <c r="B37" s="271"/>
      <c r="C37" s="283" t="s">
        <v>35</v>
      </c>
      <c r="D37" s="16"/>
      <c r="E37" s="4">
        <v>35</v>
      </c>
      <c r="F37" s="4">
        <v>40</v>
      </c>
      <c r="G37" s="5">
        <v>46</v>
      </c>
      <c r="H37" s="5">
        <v>48</v>
      </c>
      <c r="I37" s="5">
        <v>54</v>
      </c>
      <c r="J37" s="5">
        <v>58</v>
      </c>
      <c r="K37" s="5">
        <v>61</v>
      </c>
      <c r="L37" s="5">
        <v>62</v>
      </c>
      <c r="M37" s="5">
        <v>65</v>
      </c>
      <c r="N37" s="269">
        <v>70.000022999999999</v>
      </c>
      <c r="AD37" s="218"/>
      <c r="AE37" s="554">
        <v>7</v>
      </c>
      <c r="AF37" s="218">
        <f t="shared" si="1"/>
        <v>7</v>
      </c>
      <c r="AG37" s="218" t="str">
        <f t="shared" si="4"/>
        <v>Alemania</v>
      </c>
      <c r="AH37" s="218">
        <f t="shared" si="4"/>
        <v>0</v>
      </c>
      <c r="AI37" s="218">
        <f t="shared" si="4"/>
        <v>67</v>
      </c>
      <c r="AJ37" s="218">
        <f t="shared" si="4"/>
        <v>71</v>
      </c>
      <c r="AK37" s="218">
        <f t="shared" si="4"/>
        <v>75</v>
      </c>
      <c r="AL37" s="218">
        <f t="shared" si="4"/>
        <v>79</v>
      </c>
      <c r="AM37" s="218">
        <f t="shared" si="4"/>
        <v>82</v>
      </c>
      <c r="AN37" s="218">
        <f t="shared" si="4"/>
        <v>83</v>
      </c>
      <c r="AO37" s="218">
        <f t="shared" si="4"/>
        <v>85</v>
      </c>
      <c r="AP37" s="218">
        <f t="shared" si="4"/>
        <v>88</v>
      </c>
      <c r="AQ37" s="218">
        <f t="shared" si="4"/>
        <v>89</v>
      </c>
      <c r="AR37" s="218">
        <f t="shared" si="4"/>
        <v>90.000005999999999</v>
      </c>
      <c r="AS37" s="218"/>
      <c r="AV37" s="263"/>
    </row>
    <row r="38" spans="1:48" s="113" customFormat="1" ht="14.4" x14ac:dyDescent="0.3">
      <c r="A38" s="264">
        <f t="shared" si="0"/>
        <v>26</v>
      </c>
      <c r="B38" s="271"/>
      <c r="C38" s="283" t="s">
        <v>182</v>
      </c>
      <c r="D38" s="16"/>
      <c r="E38" s="4">
        <v>14</v>
      </c>
      <c r="F38" s="4">
        <v>22</v>
      </c>
      <c r="G38" s="5">
        <v>30</v>
      </c>
      <c r="H38" s="5">
        <v>38</v>
      </c>
      <c r="I38" s="5">
        <v>42</v>
      </c>
      <c r="J38" s="5">
        <v>47</v>
      </c>
      <c r="K38" s="5">
        <v>54</v>
      </c>
      <c r="L38" s="5">
        <v>58</v>
      </c>
      <c r="M38" s="5">
        <v>61</v>
      </c>
      <c r="N38" s="269">
        <v>68.000023999999996</v>
      </c>
      <c r="AD38" s="218"/>
      <c r="AE38" s="554">
        <v>6</v>
      </c>
      <c r="AF38" s="218">
        <f t="shared" si="1"/>
        <v>6</v>
      </c>
      <c r="AG38" s="218" t="str">
        <f t="shared" si="4"/>
        <v>Finlandia</v>
      </c>
      <c r="AH38" s="218">
        <f t="shared" si="4"/>
        <v>0</v>
      </c>
      <c r="AI38" s="218">
        <f t="shared" si="4"/>
        <v>65</v>
      </c>
      <c r="AJ38" s="218">
        <f t="shared" si="4"/>
        <v>69</v>
      </c>
      <c r="AK38" s="218">
        <f t="shared" si="4"/>
        <v>72</v>
      </c>
      <c r="AL38" s="218">
        <f t="shared" si="4"/>
        <v>78</v>
      </c>
      <c r="AM38" s="218">
        <f t="shared" si="4"/>
        <v>81</v>
      </c>
      <c r="AN38" s="218">
        <f t="shared" si="4"/>
        <v>84</v>
      </c>
      <c r="AO38" s="218">
        <f t="shared" si="4"/>
        <v>87</v>
      </c>
      <c r="AP38" s="218">
        <f t="shared" si="4"/>
        <v>89</v>
      </c>
      <c r="AQ38" s="218">
        <f t="shared" si="4"/>
        <v>90</v>
      </c>
      <c r="AR38" s="218">
        <f t="shared" si="4"/>
        <v>90.000027000000003</v>
      </c>
      <c r="AS38" s="218"/>
      <c r="AV38" s="263"/>
    </row>
    <row r="39" spans="1:48" s="113" customFormat="1" ht="14.4" x14ac:dyDescent="0.3">
      <c r="A39" s="264">
        <f t="shared" si="0"/>
        <v>18</v>
      </c>
      <c r="B39" s="271"/>
      <c r="C39" s="283" t="s">
        <v>183</v>
      </c>
      <c r="D39" s="16"/>
      <c r="E39" s="4">
        <v>54</v>
      </c>
      <c r="F39" s="4">
        <v>58</v>
      </c>
      <c r="G39" s="5">
        <v>59</v>
      </c>
      <c r="H39" s="5">
        <v>64</v>
      </c>
      <c r="I39" s="5">
        <v>68</v>
      </c>
      <c r="J39" s="5">
        <v>73</v>
      </c>
      <c r="K39" s="5">
        <v>74</v>
      </c>
      <c r="L39" s="5">
        <v>76</v>
      </c>
      <c r="M39" s="5">
        <v>77</v>
      </c>
      <c r="N39" s="269">
        <v>78.000024999999994</v>
      </c>
      <c r="AD39" s="218"/>
      <c r="AE39" s="554">
        <v>5</v>
      </c>
      <c r="AF39" s="218">
        <f t="shared" si="1"/>
        <v>5</v>
      </c>
      <c r="AG39" s="218" t="str">
        <f t="shared" si="4"/>
        <v>Suecia</v>
      </c>
      <c r="AH39" s="218">
        <f t="shared" si="4"/>
        <v>0</v>
      </c>
      <c r="AI39" s="218">
        <f t="shared" si="4"/>
        <v>77</v>
      </c>
      <c r="AJ39" s="218">
        <f t="shared" si="4"/>
        <v>79</v>
      </c>
      <c r="AK39" s="218">
        <f t="shared" si="4"/>
        <v>84</v>
      </c>
      <c r="AL39" s="218">
        <f t="shared" si="4"/>
        <v>86</v>
      </c>
      <c r="AM39" s="218">
        <f t="shared" si="4"/>
        <v>88</v>
      </c>
      <c r="AN39" s="218">
        <f t="shared" si="4"/>
        <v>91</v>
      </c>
      <c r="AO39" s="218">
        <f t="shared" si="4"/>
        <v>92</v>
      </c>
      <c r="AP39" s="218">
        <f t="shared" si="4"/>
        <v>93</v>
      </c>
      <c r="AQ39" s="218">
        <f t="shared" si="4"/>
        <v>90</v>
      </c>
      <c r="AR39" s="218">
        <f t="shared" si="4"/>
        <v>91.000028</v>
      </c>
      <c r="AS39" s="218"/>
      <c r="AV39" s="263"/>
    </row>
    <row r="40" spans="1:48" s="113" customFormat="1" ht="14.4" x14ac:dyDescent="0.3">
      <c r="A40" s="264">
        <f t="shared" si="0"/>
        <v>15</v>
      </c>
      <c r="B40" s="271"/>
      <c r="C40" s="283" t="s">
        <v>184</v>
      </c>
      <c r="D40" s="16"/>
      <c r="E40" s="4">
        <v>27</v>
      </c>
      <c r="F40" s="4">
        <v>46</v>
      </c>
      <c r="G40" s="5">
        <v>58</v>
      </c>
      <c r="H40" s="5">
        <v>62</v>
      </c>
      <c r="I40" s="5">
        <v>67</v>
      </c>
      <c r="J40" s="5">
        <v>71</v>
      </c>
      <c r="K40" s="5">
        <v>75</v>
      </c>
      <c r="L40" s="5">
        <v>78</v>
      </c>
      <c r="M40" s="5">
        <v>78</v>
      </c>
      <c r="N40" s="269">
        <v>79.000026000000005</v>
      </c>
      <c r="AD40" s="218"/>
      <c r="AE40" s="554">
        <v>4</v>
      </c>
      <c r="AF40" s="218">
        <f t="shared" si="1"/>
        <v>4</v>
      </c>
      <c r="AG40" s="218" t="str">
        <f t="shared" si="4"/>
        <v>Reino Unido</v>
      </c>
      <c r="AH40" s="218">
        <f t="shared" si="4"/>
        <v>0</v>
      </c>
      <c r="AI40" s="218">
        <f t="shared" si="4"/>
        <v>63</v>
      </c>
      <c r="AJ40" s="218">
        <f t="shared" si="4"/>
        <v>67</v>
      </c>
      <c r="AK40" s="218">
        <f t="shared" si="4"/>
        <v>71</v>
      </c>
      <c r="AL40" s="218">
        <f t="shared" si="4"/>
        <v>77</v>
      </c>
      <c r="AM40" s="218">
        <f t="shared" si="4"/>
        <v>80</v>
      </c>
      <c r="AN40" s="218">
        <f t="shared" si="4"/>
        <v>83</v>
      </c>
      <c r="AO40" s="218">
        <f t="shared" si="4"/>
        <v>87</v>
      </c>
      <c r="AP40" s="218">
        <f t="shared" si="4"/>
        <v>88</v>
      </c>
      <c r="AQ40" s="218">
        <f t="shared" si="4"/>
        <v>90</v>
      </c>
      <c r="AR40" s="218">
        <f t="shared" si="4"/>
        <v>91.000028999999998</v>
      </c>
      <c r="AS40" s="218"/>
      <c r="AV40" s="263"/>
    </row>
    <row r="41" spans="1:48" s="113" customFormat="1" ht="14.4" x14ac:dyDescent="0.3">
      <c r="A41" s="264">
        <f t="shared" si="0"/>
        <v>6</v>
      </c>
      <c r="B41" s="271"/>
      <c r="C41" s="283" t="s">
        <v>36</v>
      </c>
      <c r="D41" s="16"/>
      <c r="E41" s="4">
        <v>65</v>
      </c>
      <c r="F41" s="4">
        <v>69</v>
      </c>
      <c r="G41" s="5">
        <v>72</v>
      </c>
      <c r="H41" s="5">
        <v>78</v>
      </c>
      <c r="I41" s="5">
        <v>81</v>
      </c>
      <c r="J41" s="5">
        <v>84</v>
      </c>
      <c r="K41" s="5">
        <v>87</v>
      </c>
      <c r="L41" s="5">
        <v>89</v>
      </c>
      <c r="M41" s="5">
        <v>90</v>
      </c>
      <c r="N41" s="269">
        <v>90.000027000000003</v>
      </c>
      <c r="AD41" s="218"/>
      <c r="AE41" s="554">
        <v>3</v>
      </c>
      <c r="AF41" s="218">
        <f t="shared" si="1"/>
        <v>3</v>
      </c>
      <c r="AG41" s="218" t="str">
        <f t="shared" si="4"/>
        <v>Dinamarca</v>
      </c>
      <c r="AH41" s="218">
        <f t="shared" si="4"/>
        <v>0</v>
      </c>
      <c r="AI41" s="218">
        <f t="shared" si="4"/>
        <v>79</v>
      </c>
      <c r="AJ41" s="218">
        <f t="shared" si="4"/>
        <v>78</v>
      </c>
      <c r="AK41" s="218">
        <f t="shared" si="4"/>
        <v>82</v>
      </c>
      <c r="AL41" s="218">
        <f t="shared" si="4"/>
        <v>83</v>
      </c>
      <c r="AM41" s="218">
        <f t="shared" si="4"/>
        <v>86</v>
      </c>
      <c r="AN41" s="218">
        <f t="shared" si="4"/>
        <v>90</v>
      </c>
      <c r="AO41" s="218">
        <f t="shared" si="4"/>
        <v>92</v>
      </c>
      <c r="AP41" s="218">
        <f t="shared" si="4"/>
        <v>93</v>
      </c>
      <c r="AQ41" s="218">
        <f t="shared" si="4"/>
        <v>93</v>
      </c>
      <c r="AR41" s="218">
        <f t="shared" si="4"/>
        <v>92.000005000000002</v>
      </c>
      <c r="AS41" s="218"/>
      <c r="AV41" s="263"/>
    </row>
    <row r="42" spans="1:48" s="113" customFormat="1" ht="14.4" x14ac:dyDescent="0.3">
      <c r="A42" s="264">
        <f t="shared" si="0"/>
        <v>5</v>
      </c>
      <c r="B42" s="271"/>
      <c r="C42" s="283" t="s">
        <v>37</v>
      </c>
      <c r="D42" s="16"/>
      <c r="E42" s="4">
        <v>77</v>
      </c>
      <c r="F42" s="4">
        <v>79</v>
      </c>
      <c r="G42" s="5">
        <v>84</v>
      </c>
      <c r="H42" s="5">
        <v>86</v>
      </c>
      <c r="I42" s="5">
        <v>88</v>
      </c>
      <c r="J42" s="5">
        <v>91</v>
      </c>
      <c r="K42" s="5">
        <v>92</v>
      </c>
      <c r="L42" s="5">
        <v>93</v>
      </c>
      <c r="M42" s="5">
        <v>90</v>
      </c>
      <c r="N42" s="269">
        <v>91.000028</v>
      </c>
      <c r="AD42" s="218"/>
      <c r="AE42" s="554">
        <v>2</v>
      </c>
      <c r="AF42" s="218">
        <f t="shared" si="1"/>
        <v>2</v>
      </c>
      <c r="AG42" s="218" t="str">
        <f t="shared" si="4"/>
        <v>Países Bajos</v>
      </c>
      <c r="AH42" s="218">
        <f t="shared" si="4"/>
        <v>0</v>
      </c>
      <c r="AI42" s="218">
        <f t="shared" si="4"/>
        <v>80</v>
      </c>
      <c r="AJ42" s="218">
        <f t="shared" si="4"/>
        <v>83</v>
      </c>
      <c r="AK42" s="218">
        <f t="shared" si="4"/>
        <v>86</v>
      </c>
      <c r="AL42" s="218">
        <f t="shared" si="4"/>
        <v>90</v>
      </c>
      <c r="AM42" s="218">
        <f t="shared" si="4"/>
        <v>91</v>
      </c>
      <c r="AN42" s="218">
        <f t="shared" si="4"/>
        <v>94</v>
      </c>
      <c r="AO42" s="218">
        <f t="shared" si="4"/>
        <v>94</v>
      </c>
      <c r="AP42" s="218">
        <f t="shared" si="4"/>
        <v>95</v>
      </c>
      <c r="AQ42" s="218">
        <f t="shared" si="4"/>
        <v>96</v>
      </c>
      <c r="AR42" s="218">
        <f t="shared" si="4"/>
        <v>96.000020000000006</v>
      </c>
      <c r="AS42" s="218"/>
      <c r="AV42" s="263"/>
    </row>
    <row r="43" spans="1:48" s="113" customFormat="1" ht="14.4" x14ac:dyDescent="0.3">
      <c r="A43" s="264">
        <f t="shared" si="0"/>
        <v>4</v>
      </c>
      <c r="B43" s="271"/>
      <c r="C43" s="285" t="s">
        <v>38</v>
      </c>
      <c r="D43" s="272"/>
      <c r="E43" s="273">
        <v>63</v>
      </c>
      <c r="F43" s="273">
        <v>67</v>
      </c>
      <c r="G43" s="274">
        <v>71</v>
      </c>
      <c r="H43" s="274">
        <v>77</v>
      </c>
      <c r="I43" s="274">
        <v>80</v>
      </c>
      <c r="J43" s="274">
        <v>83</v>
      </c>
      <c r="K43" s="274">
        <v>87</v>
      </c>
      <c r="L43" s="274">
        <v>88</v>
      </c>
      <c r="M43" s="274">
        <v>90</v>
      </c>
      <c r="N43" s="275">
        <v>91.000028999999998</v>
      </c>
      <c r="AD43" s="218"/>
      <c r="AE43" s="554">
        <v>1</v>
      </c>
      <c r="AF43" s="218">
        <f t="shared" si="1"/>
        <v>1</v>
      </c>
      <c r="AG43" s="218" t="str">
        <f t="shared" si="4"/>
        <v>Luxemburgo</v>
      </c>
      <c r="AH43" s="218">
        <f t="shared" si="4"/>
        <v>0</v>
      </c>
      <c r="AI43" s="218">
        <f t="shared" si="4"/>
        <v>70</v>
      </c>
      <c r="AJ43" s="218">
        <f t="shared" si="4"/>
        <v>75</v>
      </c>
      <c r="AK43" s="218">
        <f t="shared" si="4"/>
        <v>80</v>
      </c>
      <c r="AL43" s="218">
        <f t="shared" si="4"/>
        <v>87</v>
      </c>
      <c r="AM43" s="218">
        <f t="shared" si="4"/>
        <v>90</v>
      </c>
      <c r="AN43" s="218">
        <f t="shared" si="4"/>
        <v>91</v>
      </c>
      <c r="AO43" s="218">
        <f t="shared" si="4"/>
        <v>93</v>
      </c>
      <c r="AP43" s="218">
        <f t="shared" si="4"/>
        <v>94</v>
      </c>
      <c r="AQ43" s="218">
        <f t="shared" si="4"/>
        <v>96</v>
      </c>
      <c r="AR43" s="218">
        <f t="shared" si="4"/>
        <v>97.000017</v>
      </c>
      <c r="AS43" s="218"/>
      <c r="AV43" s="263"/>
    </row>
    <row r="44" spans="1:48" s="113" customFormat="1" ht="21.45" customHeight="1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282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</row>
    <row r="45" spans="1:48" s="113" customFormat="1" ht="14.4" customHeight="1" x14ac:dyDescent="0.3">
      <c r="B45" s="608" t="s">
        <v>185</v>
      </c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48" s="113" customFormat="1" ht="14.4" x14ac:dyDescent="0.3">
      <c r="B46" s="608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48" s="113" customFormat="1" ht="14.4" x14ac:dyDescent="0.3">
      <c r="B47" s="608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48" s="113" customFormat="1" ht="14.4" x14ac:dyDescent="0.3">
      <c r="B48" s="608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2:12" s="113" customFormat="1" ht="14.4" x14ac:dyDescent="0.3">
      <c r="B49" s="608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2:12" s="113" customFormat="1" ht="14.4" x14ac:dyDescent="0.3">
      <c r="B50" s="608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2:12" s="113" customFormat="1" ht="14.4" x14ac:dyDescent="0.3">
      <c r="B51" s="608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2:12" s="113" customFormat="1" ht="14.4" x14ac:dyDescent="0.3">
      <c r="B52" s="608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2:12" s="113" customFormat="1" ht="14.4" x14ac:dyDescent="0.3">
      <c r="B53" s="608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2:12" s="113" customFormat="1" ht="14.4" x14ac:dyDescent="0.3">
      <c r="B54" s="608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2:12" s="113" customFormat="1" ht="14.4" x14ac:dyDescent="0.3">
      <c r="B55" s="608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2" s="113" customFormat="1" ht="14.4" x14ac:dyDescent="0.3">
      <c r="B56" s="608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2:12" s="113" customFormat="1" ht="14.4" x14ac:dyDescent="0.3">
      <c r="B57" s="608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2:12" s="113" customFormat="1" ht="14.4" x14ac:dyDescent="0.3">
      <c r="B58" s="608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2:12" s="113" customFormat="1" ht="14.4" x14ac:dyDescent="0.3">
      <c r="B59" s="608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2:12" s="113" customFormat="1" ht="14.4" x14ac:dyDescent="0.3">
      <c r="B60" s="608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2:12" s="113" customFormat="1" ht="14.4" x14ac:dyDescent="0.3">
      <c r="B61" s="608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2:12" s="113" customFormat="1" ht="14.4" x14ac:dyDescent="0.3">
      <c r="B62" s="608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2:12" s="113" customFormat="1" ht="14.4" x14ac:dyDescent="0.3">
      <c r="B63" s="608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2:12" s="113" customFormat="1" ht="14.4" x14ac:dyDescent="0.3">
      <c r="B64" s="608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2" s="113" customFormat="1" ht="14.4" x14ac:dyDescent="0.3">
      <c r="B65" s="10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2" ht="14.4" customHeight="1" x14ac:dyDescent="0.25"/>
    <row r="67" spans="2:12" ht="14.4" customHeight="1" x14ac:dyDescent="0.25"/>
    <row r="68" spans="2:12" ht="14.4" customHeight="1" x14ac:dyDescent="0.25"/>
    <row r="69" spans="2:12" ht="14.4" customHeight="1" x14ac:dyDescent="0.25"/>
    <row r="70" spans="2:12" ht="14.4" customHeight="1" x14ac:dyDescent="0.25"/>
    <row r="71" spans="2:12" ht="14.4" customHeight="1" x14ac:dyDescent="0.25"/>
    <row r="72" spans="2:12" ht="14.4" customHeight="1" x14ac:dyDescent="0.25"/>
    <row r="73" spans="2:12" ht="14.4" customHeight="1" x14ac:dyDescent="0.25"/>
    <row r="74" spans="2:12" ht="14.4" customHeight="1" x14ac:dyDescent="0.25"/>
    <row r="75" spans="2:12" ht="14.4" customHeight="1" x14ac:dyDescent="0.25"/>
    <row r="76" spans="2:12" ht="14.4" customHeight="1" x14ac:dyDescent="0.25"/>
  </sheetData>
  <mergeCells count="3">
    <mergeCell ref="A5:O6"/>
    <mergeCell ref="B12:N12"/>
    <mergeCell ref="B45:B64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V76"/>
  <sheetViews>
    <sheetView topLeftCell="L1" zoomScale="75" zoomScaleNormal="75" workbookViewId="0">
      <selection activeCell="AC12" sqref="AC12:AV7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5" width="5.6640625" style="16" customWidth="1"/>
    <col min="26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48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48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48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48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48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48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48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48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 t="s">
        <v>303</v>
      </c>
      <c r="P8" s="12"/>
      <c r="Q8" s="12"/>
      <c r="R8" s="16"/>
      <c r="S8" s="16"/>
      <c r="T8" s="16"/>
      <c r="U8" s="16"/>
      <c r="V8" s="16"/>
      <c r="W8" s="16"/>
      <c r="X8" s="16"/>
    </row>
    <row r="9" spans="1:48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48" ht="16.5" customHeight="1" thickTop="1" thickBot="1" x14ac:dyDescent="0.4">
      <c r="A10" s="159"/>
      <c r="B10" s="528" t="s">
        <v>314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2"/>
      <c r="R10" s="16"/>
      <c r="S10" s="16"/>
      <c r="T10" s="16"/>
      <c r="U10" s="16"/>
      <c r="V10" s="16"/>
      <c r="W10" s="16"/>
      <c r="X10" s="16"/>
    </row>
    <row r="11" spans="1:48" ht="8.4" customHeight="1" thickTop="1" thickBot="1" x14ac:dyDescent="0.4">
      <c r="A11" s="522"/>
      <c r="B11" s="529"/>
      <c r="G11" s="523"/>
      <c r="H11" s="523"/>
      <c r="I11" s="523"/>
      <c r="J11" s="523"/>
      <c r="K11" s="523"/>
      <c r="L11" s="523"/>
      <c r="M11" s="523"/>
      <c r="N11" s="523"/>
      <c r="Q11" s="17"/>
      <c r="R11" s="16"/>
      <c r="S11" s="16"/>
      <c r="T11" s="16"/>
      <c r="U11" s="16"/>
      <c r="V11" s="16"/>
      <c r="W11" s="16"/>
      <c r="X11" s="16"/>
    </row>
    <row r="12" spans="1:48" s="113" customFormat="1" ht="15" thickTop="1" x14ac:dyDescent="0.3">
      <c r="B12" s="601" t="s">
        <v>330</v>
      </c>
      <c r="C12" s="602"/>
      <c r="D12" s="602"/>
      <c r="E12" s="602"/>
      <c r="F12" s="602"/>
      <c r="G12" s="602"/>
      <c r="H12" s="602"/>
      <c r="I12" s="602"/>
      <c r="J12" s="602"/>
      <c r="K12" s="602"/>
      <c r="L12" s="602"/>
      <c r="M12" s="602"/>
      <c r="N12" s="603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</row>
    <row r="13" spans="1:48" s="113" customFormat="1" ht="14.4" x14ac:dyDescent="0.3">
      <c r="B13" s="286"/>
      <c r="C13" s="287"/>
      <c r="D13" s="288"/>
      <c r="E13" s="289">
        <v>2006</v>
      </c>
      <c r="F13" s="289">
        <v>2007</v>
      </c>
      <c r="G13" s="289">
        <v>2008</v>
      </c>
      <c r="H13" s="289">
        <v>2009</v>
      </c>
      <c r="I13" s="289">
        <v>2010</v>
      </c>
      <c r="J13" s="289">
        <v>2011</v>
      </c>
      <c r="K13" s="289">
        <v>2012</v>
      </c>
      <c r="L13" s="289">
        <v>2013</v>
      </c>
      <c r="M13" s="289">
        <v>2014</v>
      </c>
      <c r="N13" s="290">
        <v>2015</v>
      </c>
      <c r="O13" s="16"/>
      <c r="AC13" s="218"/>
      <c r="AD13" s="218"/>
      <c r="AE13" s="218">
        <v>1</v>
      </c>
      <c r="AF13" s="218">
        <v>2</v>
      </c>
      <c r="AG13" s="218">
        <v>3</v>
      </c>
      <c r="AH13" s="218">
        <v>4</v>
      </c>
      <c r="AI13" s="218">
        <v>5</v>
      </c>
      <c r="AJ13" s="218">
        <v>6</v>
      </c>
      <c r="AK13" s="218">
        <v>7</v>
      </c>
      <c r="AL13" s="218">
        <v>8</v>
      </c>
      <c r="AM13" s="218">
        <v>9</v>
      </c>
      <c r="AN13" s="218">
        <v>10</v>
      </c>
      <c r="AO13" s="218">
        <v>11</v>
      </c>
      <c r="AP13" s="218">
        <v>12</v>
      </c>
      <c r="AQ13" s="218">
        <v>13</v>
      </c>
      <c r="AR13" s="218">
        <v>14</v>
      </c>
      <c r="AS13" s="218"/>
      <c r="AT13" s="218"/>
      <c r="AU13" s="218"/>
      <c r="AV13" s="218"/>
    </row>
    <row r="14" spans="1:48" s="113" customFormat="1" ht="7.35" customHeight="1" x14ac:dyDescent="0.3">
      <c r="B14" s="265"/>
      <c r="C14" s="8"/>
      <c r="D14" s="16"/>
      <c r="E14" s="9"/>
      <c r="F14" s="9"/>
      <c r="G14" s="9"/>
      <c r="H14" s="9"/>
      <c r="I14" s="9"/>
      <c r="J14" s="9"/>
      <c r="K14" s="9"/>
      <c r="L14" s="9"/>
      <c r="M14" s="9"/>
      <c r="N14" s="266"/>
      <c r="O14" s="16"/>
      <c r="AC14" s="218"/>
      <c r="AD14" s="218"/>
      <c r="AE14" s="218"/>
      <c r="AF14" s="218"/>
      <c r="AG14" s="218"/>
      <c r="AH14" s="218"/>
      <c r="AI14" s="218">
        <v>2006</v>
      </c>
      <c r="AJ14" s="218">
        <v>2007</v>
      </c>
      <c r="AK14" s="218">
        <v>2008</v>
      </c>
      <c r="AL14" s="218">
        <v>2009</v>
      </c>
      <c r="AM14" s="218">
        <v>2010</v>
      </c>
      <c r="AN14" s="218">
        <v>2011</v>
      </c>
      <c r="AO14" s="218">
        <v>2012</v>
      </c>
      <c r="AP14" s="218">
        <v>2013</v>
      </c>
      <c r="AQ14" s="218">
        <v>2014</v>
      </c>
      <c r="AR14" s="218">
        <v>2015</v>
      </c>
      <c r="AS14" s="218"/>
      <c r="AT14" s="218"/>
      <c r="AU14" s="218"/>
      <c r="AV14" s="218"/>
    </row>
    <row r="15" spans="1:48" s="113" customFormat="1" ht="14.4" x14ac:dyDescent="0.3">
      <c r="A15" s="264">
        <f t="shared" ref="A15:A43" si="0">RANK(N15,$N$15:$N$43)</f>
        <v>14</v>
      </c>
      <c r="B15" s="267"/>
      <c r="C15" s="281" t="s">
        <v>174</v>
      </c>
      <c r="D15" s="262"/>
      <c r="E15" s="321"/>
      <c r="F15" s="6">
        <v>63</v>
      </c>
      <c r="G15" s="7">
        <v>65</v>
      </c>
      <c r="H15" s="7">
        <v>68</v>
      </c>
      <c r="I15" s="7">
        <v>71</v>
      </c>
      <c r="J15" s="7">
        <v>73</v>
      </c>
      <c r="K15" s="7">
        <v>74</v>
      </c>
      <c r="L15" s="7">
        <v>76</v>
      </c>
      <c r="M15" s="7">
        <v>77</v>
      </c>
      <c r="N15" s="268">
        <v>78.000000999999997</v>
      </c>
      <c r="O15" s="16"/>
      <c r="AC15" s="218"/>
      <c r="AD15" s="218"/>
      <c r="AE15" s="554">
        <v>29</v>
      </c>
      <c r="AF15" s="218">
        <f t="shared" ref="AF15:AF43" si="1">VLOOKUP($AE15,$A$15:$N$43,AE$13,0)</f>
        <v>29</v>
      </c>
      <c r="AG15" s="218" t="str">
        <f t="shared" ref="AG15:AR30" si="2">VLOOKUP($AE15,$A$15:$N$43,AG$13,0)</f>
        <v>Bulgaria</v>
      </c>
      <c r="AH15" s="218">
        <f t="shared" si="2"/>
        <v>0</v>
      </c>
      <c r="AI15" s="218">
        <f t="shared" si="2"/>
        <v>30</v>
      </c>
      <c r="AJ15" s="218">
        <f t="shared" si="2"/>
        <v>35</v>
      </c>
      <c r="AK15" s="218">
        <f t="shared" si="2"/>
        <v>40</v>
      </c>
      <c r="AL15" s="218">
        <f t="shared" si="2"/>
        <v>44</v>
      </c>
      <c r="AM15" s="218">
        <f t="shared" si="2"/>
        <v>45</v>
      </c>
      <c r="AN15" s="218">
        <f t="shared" si="2"/>
        <v>49</v>
      </c>
      <c r="AO15" s="218">
        <f t="shared" si="2"/>
        <v>53</v>
      </c>
      <c r="AP15" s="218">
        <f t="shared" si="2"/>
        <v>53</v>
      </c>
      <c r="AQ15" s="218">
        <f t="shared" si="2"/>
        <v>56</v>
      </c>
      <c r="AR15" s="218">
        <f t="shared" si="2"/>
        <v>57.000003</v>
      </c>
      <c r="AS15" s="218"/>
      <c r="AT15" s="555">
        <f>N15+AU15</f>
        <v>78.000001999999995</v>
      </c>
      <c r="AU15" s="218">
        <v>9.9999999999999995E-7</v>
      </c>
      <c r="AV15" s="555"/>
    </row>
    <row r="16" spans="1:48" s="113" customFormat="1" ht="14.4" x14ac:dyDescent="0.3">
      <c r="A16" s="264">
        <f t="shared" si="0"/>
        <v>10</v>
      </c>
      <c r="B16" s="267"/>
      <c r="C16" s="283" t="s">
        <v>25</v>
      </c>
      <c r="D16" s="16"/>
      <c r="E16" s="4">
        <v>67</v>
      </c>
      <c r="F16" s="4">
        <v>70</v>
      </c>
      <c r="G16" s="5">
        <v>71</v>
      </c>
      <c r="H16" s="5">
        <v>76</v>
      </c>
      <c r="I16" s="5">
        <v>79</v>
      </c>
      <c r="J16" s="5">
        <v>82</v>
      </c>
      <c r="K16" s="5">
        <v>82</v>
      </c>
      <c r="L16" s="5">
        <v>83</v>
      </c>
      <c r="M16" s="5">
        <v>85</v>
      </c>
      <c r="N16" s="269">
        <v>84.000001999999995</v>
      </c>
      <c r="O16" s="16"/>
      <c r="AC16" s="218"/>
      <c r="AD16" s="218"/>
      <c r="AE16" s="554">
        <v>28</v>
      </c>
      <c r="AF16" s="218">
        <f t="shared" si="1"/>
        <v>28</v>
      </c>
      <c r="AG16" s="218" t="str">
        <f t="shared" si="2"/>
        <v>Rumanía</v>
      </c>
      <c r="AH16" s="218">
        <f t="shared" si="2"/>
        <v>0</v>
      </c>
      <c r="AI16" s="218">
        <f t="shared" si="2"/>
        <v>30</v>
      </c>
      <c r="AJ16" s="218">
        <f t="shared" si="2"/>
        <v>34</v>
      </c>
      <c r="AK16" s="218">
        <f t="shared" si="2"/>
        <v>35</v>
      </c>
      <c r="AL16" s="218">
        <f t="shared" si="2"/>
        <v>42</v>
      </c>
      <c r="AM16" s="218">
        <f t="shared" si="2"/>
        <v>41</v>
      </c>
      <c r="AN16" s="218">
        <f t="shared" si="2"/>
        <v>43</v>
      </c>
      <c r="AO16" s="218">
        <f t="shared" si="2"/>
        <v>48</v>
      </c>
      <c r="AP16" s="218">
        <f t="shared" si="2"/>
        <v>50</v>
      </c>
      <c r="AQ16" s="218">
        <f t="shared" si="2"/>
        <v>55</v>
      </c>
      <c r="AR16" s="218">
        <f t="shared" si="2"/>
        <v>57.000024000000003</v>
      </c>
      <c r="AS16" s="218"/>
      <c r="AT16" s="555">
        <f t="shared" ref="AT16:AT43" si="3">N16+AU16</f>
        <v>84.00000399999999</v>
      </c>
      <c r="AU16" s="218">
        <v>1.9999999999999999E-6</v>
      </c>
      <c r="AV16" s="555"/>
    </row>
    <row r="17" spans="1:48" s="113" customFormat="1" ht="14.4" x14ac:dyDescent="0.3">
      <c r="A17" s="264">
        <f t="shared" si="0"/>
        <v>29</v>
      </c>
      <c r="B17" s="267"/>
      <c r="C17" s="283" t="s">
        <v>158</v>
      </c>
      <c r="D17" s="16"/>
      <c r="E17" s="4">
        <v>30</v>
      </c>
      <c r="F17" s="4">
        <v>35</v>
      </c>
      <c r="G17" s="5">
        <v>40</v>
      </c>
      <c r="H17" s="5">
        <v>44</v>
      </c>
      <c r="I17" s="5">
        <v>45</v>
      </c>
      <c r="J17" s="5">
        <v>49</v>
      </c>
      <c r="K17" s="5">
        <v>53</v>
      </c>
      <c r="L17" s="5">
        <v>53</v>
      </c>
      <c r="M17" s="5">
        <v>56</v>
      </c>
      <c r="N17" s="269">
        <v>57.000003</v>
      </c>
      <c r="O17" s="16"/>
      <c r="AC17" s="218"/>
      <c r="AD17" s="218"/>
      <c r="AE17" s="554">
        <v>27</v>
      </c>
      <c r="AF17" s="218">
        <f t="shared" si="1"/>
        <v>27</v>
      </c>
      <c r="AG17" s="218" t="str">
        <f t="shared" si="2"/>
        <v>Italia</v>
      </c>
      <c r="AH17" s="218">
        <f t="shared" si="2"/>
        <v>0</v>
      </c>
      <c r="AI17" s="218">
        <f t="shared" si="2"/>
        <v>43</v>
      </c>
      <c r="AJ17" s="218">
        <f t="shared" si="2"/>
        <v>43</v>
      </c>
      <c r="AK17" s="218">
        <f t="shared" si="2"/>
        <v>46</v>
      </c>
      <c r="AL17" s="218">
        <f t="shared" si="2"/>
        <v>49</v>
      </c>
      <c r="AM17" s="218">
        <f t="shared" si="2"/>
        <v>53</v>
      </c>
      <c r="AN17" s="218">
        <f t="shared" si="2"/>
        <v>55</v>
      </c>
      <c r="AO17" s="218">
        <f t="shared" si="2"/>
        <v>56</v>
      </c>
      <c r="AP17" s="218">
        <f t="shared" si="2"/>
        <v>58</v>
      </c>
      <c r="AQ17" s="218">
        <f t="shared" si="2"/>
        <v>59</v>
      </c>
      <c r="AR17" s="218">
        <f t="shared" si="2"/>
        <v>61.000013000000003</v>
      </c>
      <c r="AS17" s="218"/>
      <c r="AT17" s="555">
        <f t="shared" si="3"/>
        <v>57.000005999999999</v>
      </c>
      <c r="AU17" s="218">
        <v>3.0000000000000001E-6</v>
      </c>
      <c r="AV17" s="555"/>
    </row>
    <row r="18" spans="1:48" s="113" customFormat="1" ht="14.4" x14ac:dyDescent="0.3">
      <c r="A18" s="264">
        <f t="shared" si="0"/>
        <v>12</v>
      </c>
      <c r="B18" s="267"/>
      <c r="C18" s="283" t="s">
        <v>175</v>
      </c>
      <c r="D18" s="16"/>
      <c r="E18" s="4">
        <v>52</v>
      </c>
      <c r="F18" s="4">
        <v>55</v>
      </c>
      <c r="G18" s="5">
        <v>63</v>
      </c>
      <c r="H18" s="5">
        <v>64</v>
      </c>
      <c r="I18" s="5">
        <v>69</v>
      </c>
      <c r="J18" s="5">
        <v>72</v>
      </c>
      <c r="K18" s="5">
        <v>73</v>
      </c>
      <c r="L18" s="5">
        <v>74</v>
      </c>
      <c r="M18" s="5">
        <v>79</v>
      </c>
      <c r="N18" s="269">
        <v>80.000004000000004</v>
      </c>
      <c r="O18" s="16"/>
      <c r="AC18" s="218"/>
      <c r="AD18" s="218"/>
      <c r="AE18" s="554">
        <v>26</v>
      </c>
      <c r="AF18" s="218">
        <f t="shared" si="1"/>
        <v>26</v>
      </c>
      <c r="AG18" s="218" t="str">
        <f t="shared" si="2"/>
        <v>Grecia</v>
      </c>
      <c r="AH18" s="218">
        <f t="shared" si="2"/>
        <v>0</v>
      </c>
      <c r="AI18" s="218">
        <f t="shared" si="2"/>
        <v>38</v>
      </c>
      <c r="AJ18" s="218">
        <f t="shared" si="2"/>
        <v>40</v>
      </c>
      <c r="AK18" s="218">
        <f t="shared" si="2"/>
        <v>44</v>
      </c>
      <c r="AL18" s="218">
        <f t="shared" si="2"/>
        <v>47</v>
      </c>
      <c r="AM18" s="218">
        <f t="shared" si="2"/>
        <v>48</v>
      </c>
      <c r="AN18" s="218">
        <f t="shared" si="2"/>
        <v>54</v>
      </c>
      <c r="AO18" s="218">
        <f t="shared" si="2"/>
        <v>55</v>
      </c>
      <c r="AP18" s="218">
        <f t="shared" si="2"/>
        <v>60</v>
      </c>
      <c r="AQ18" s="218">
        <f t="shared" si="2"/>
        <v>63</v>
      </c>
      <c r="AR18" s="218">
        <f t="shared" si="2"/>
        <v>67.000009000000006</v>
      </c>
      <c r="AS18" s="218"/>
      <c r="AT18" s="555">
        <f t="shared" si="3"/>
        <v>80.000008000000008</v>
      </c>
      <c r="AU18" s="218">
        <v>3.9999999999999998E-6</v>
      </c>
      <c r="AV18" s="555"/>
    </row>
    <row r="19" spans="1:48" s="113" customFormat="1" ht="14.4" x14ac:dyDescent="0.3">
      <c r="A19" s="264">
        <f t="shared" si="0"/>
        <v>2</v>
      </c>
      <c r="B19" s="267"/>
      <c r="C19" s="283" t="s">
        <v>26</v>
      </c>
      <c r="D19" s="16"/>
      <c r="E19" s="4">
        <v>86</v>
      </c>
      <c r="F19" s="4">
        <v>84</v>
      </c>
      <c r="G19" s="5">
        <v>86</v>
      </c>
      <c r="H19" s="5">
        <v>87</v>
      </c>
      <c r="I19" s="5">
        <v>89</v>
      </c>
      <c r="J19" s="5">
        <v>90</v>
      </c>
      <c r="K19" s="5">
        <v>93</v>
      </c>
      <c r="L19" s="5">
        <v>95</v>
      </c>
      <c r="M19" s="5">
        <v>96</v>
      </c>
      <c r="N19" s="269">
        <v>96.000005000000002</v>
      </c>
      <c r="O19" s="16"/>
      <c r="AC19" s="218"/>
      <c r="AD19" s="218"/>
      <c r="AE19" s="554">
        <v>25</v>
      </c>
      <c r="AF19" s="218">
        <f t="shared" si="1"/>
        <v>25</v>
      </c>
      <c r="AG19" s="218" t="str">
        <f t="shared" si="2"/>
        <v>Croacia</v>
      </c>
      <c r="AH19" s="218">
        <f t="shared" si="2"/>
        <v>0</v>
      </c>
      <c r="AI19" s="218">
        <f t="shared" si="2"/>
        <v>0</v>
      </c>
      <c r="AJ19" s="218">
        <f t="shared" si="2"/>
        <v>47</v>
      </c>
      <c r="AK19" s="218">
        <f t="shared" si="2"/>
        <v>46</v>
      </c>
      <c r="AL19" s="218">
        <f t="shared" si="2"/>
        <v>50</v>
      </c>
      <c r="AM19" s="218">
        <f t="shared" si="2"/>
        <v>56</v>
      </c>
      <c r="AN19" s="218">
        <f t="shared" si="2"/>
        <v>59</v>
      </c>
      <c r="AO19" s="218">
        <f t="shared" si="2"/>
        <v>63</v>
      </c>
      <c r="AP19" s="218">
        <f t="shared" si="2"/>
        <v>67</v>
      </c>
      <c r="AQ19" s="218">
        <f t="shared" si="2"/>
        <v>68</v>
      </c>
      <c r="AR19" s="218">
        <f t="shared" si="2"/>
        <v>68.000011999999998</v>
      </c>
      <c r="AS19" s="218"/>
      <c r="AT19" s="555">
        <f t="shared" si="3"/>
        <v>96.000010000000003</v>
      </c>
      <c r="AU19" s="218">
        <v>5.0000000000000004E-6</v>
      </c>
      <c r="AV19" s="555"/>
    </row>
    <row r="20" spans="1:48" s="113" customFormat="1" ht="14.4" x14ac:dyDescent="0.3">
      <c r="A20" s="264">
        <f t="shared" si="0"/>
        <v>8</v>
      </c>
      <c r="B20" s="267"/>
      <c r="C20" s="283" t="s">
        <v>27</v>
      </c>
      <c r="D20" s="16"/>
      <c r="E20" s="4">
        <v>76</v>
      </c>
      <c r="F20" s="4">
        <v>78</v>
      </c>
      <c r="G20" s="5">
        <v>80</v>
      </c>
      <c r="H20" s="5">
        <v>81</v>
      </c>
      <c r="I20" s="5">
        <v>83</v>
      </c>
      <c r="J20" s="5">
        <v>84</v>
      </c>
      <c r="K20" s="5">
        <v>84</v>
      </c>
      <c r="L20" s="5">
        <v>85</v>
      </c>
      <c r="M20" s="5">
        <v>87</v>
      </c>
      <c r="N20" s="269">
        <v>88.000005999999999</v>
      </c>
      <c r="O20" s="16"/>
      <c r="AC20" s="218"/>
      <c r="AD20" s="218"/>
      <c r="AE20" s="554">
        <v>24</v>
      </c>
      <c r="AF20" s="218">
        <f t="shared" si="1"/>
        <v>24</v>
      </c>
      <c r="AG20" s="218" t="str">
        <f t="shared" si="2"/>
        <v>Polonia</v>
      </c>
      <c r="AH20" s="218">
        <f t="shared" si="2"/>
        <v>0</v>
      </c>
      <c r="AI20" s="218">
        <f t="shared" si="2"/>
        <v>48</v>
      </c>
      <c r="AJ20" s="218">
        <f t="shared" si="2"/>
        <v>52</v>
      </c>
      <c r="AK20" s="218">
        <f t="shared" si="2"/>
        <v>55</v>
      </c>
      <c r="AL20" s="218">
        <f t="shared" si="2"/>
        <v>59</v>
      </c>
      <c r="AM20" s="218">
        <f t="shared" si="2"/>
        <v>62</v>
      </c>
      <c r="AN20" s="218">
        <f t="shared" si="2"/>
        <v>64</v>
      </c>
      <c r="AO20" s="218">
        <f t="shared" si="2"/>
        <v>64</v>
      </c>
      <c r="AP20" s="218">
        <f t="shared" si="2"/>
        <v>64</v>
      </c>
      <c r="AQ20" s="218">
        <f t="shared" si="2"/>
        <v>67</v>
      </c>
      <c r="AR20" s="218">
        <f t="shared" si="2"/>
        <v>68.000022000000001</v>
      </c>
      <c r="AS20" s="218"/>
      <c r="AT20" s="555">
        <f t="shared" si="3"/>
        <v>88.000011999999998</v>
      </c>
      <c r="AU20" s="218">
        <v>6.0000000000000002E-6</v>
      </c>
      <c r="AV20" s="555"/>
    </row>
    <row r="21" spans="1:48" s="113" customFormat="1" ht="14.4" x14ac:dyDescent="0.3">
      <c r="A21" s="264">
        <f t="shared" si="0"/>
        <v>7</v>
      </c>
      <c r="B21" s="267"/>
      <c r="C21" s="283" t="s">
        <v>159</v>
      </c>
      <c r="D21" s="16"/>
      <c r="E21" s="4">
        <v>62</v>
      </c>
      <c r="F21" s="4">
        <v>65</v>
      </c>
      <c r="G21" s="5">
        <v>66</v>
      </c>
      <c r="H21" s="5">
        <v>71</v>
      </c>
      <c r="I21" s="5">
        <v>74</v>
      </c>
      <c r="J21" s="5">
        <v>76</v>
      </c>
      <c r="K21" s="5">
        <v>78</v>
      </c>
      <c r="L21" s="5">
        <v>80</v>
      </c>
      <c r="M21" s="5">
        <v>84</v>
      </c>
      <c r="N21" s="269">
        <v>88.000006999999997</v>
      </c>
      <c r="O21" s="16"/>
      <c r="AC21" s="218"/>
      <c r="AD21" s="218"/>
      <c r="AE21" s="554">
        <v>23</v>
      </c>
      <c r="AF21" s="218">
        <f t="shared" si="1"/>
        <v>23</v>
      </c>
      <c r="AG21" s="218" t="str">
        <f t="shared" si="2"/>
        <v>Portugal</v>
      </c>
      <c r="AH21" s="218">
        <f t="shared" si="2"/>
        <v>0</v>
      </c>
      <c r="AI21" s="218">
        <f t="shared" si="2"/>
        <v>42</v>
      </c>
      <c r="AJ21" s="218">
        <f t="shared" si="2"/>
        <v>46</v>
      </c>
      <c r="AK21" s="218">
        <f t="shared" si="2"/>
        <v>46</v>
      </c>
      <c r="AL21" s="218">
        <f t="shared" si="2"/>
        <v>51</v>
      </c>
      <c r="AM21" s="218">
        <f t="shared" si="2"/>
        <v>55</v>
      </c>
      <c r="AN21" s="218">
        <f t="shared" si="2"/>
        <v>58</v>
      </c>
      <c r="AO21" s="218">
        <f t="shared" si="2"/>
        <v>62</v>
      </c>
      <c r="AP21" s="218">
        <f t="shared" si="2"/>
        <v>64</v>
      </c>
      <c r="AQ21" s="218">
        <f t="shared" si="2"/>
        <v>66</v>
      </c>
      <c r="AR21" s="218">
        <f t="shared" si="2"/>
        <v>69.000022999999999</v>
      </c>
      <c r="AS21" s="218"/>
      <c r="AT21" s="555">
        <f t="shared" si="3"/>
        <v>88.000013999999993</v>
      </c>
      <c r="AU21" s="218">
        <v>6.9999999999999999E-6</v>
      </c>
      <c r="AV21" s="555"/>
    </row>
    <row r="22" spans="1:48" s="113" customFormat="1" ht="14.4" x14ac:dyDescent="0.3">
      <c r="A22" s="264">
        <f t="shared" si="0"/>
        <v>16</v>
      </c>
      <c r="B22" s="267"/>
      <c r="C22" s="283" t="s">
        <v>28</v>
      </c>
      <c r="D22" s="16"/>
      <c r="E22" s="4">
        <v>58</v>
      </c>
      <c r="F22" s="4">
        <v>63</v>
      </c>
      <c r="G22" s="5">
        <v>67</v>
      </c>
      <c r="H22" s="5">
        <v>68</v>
      </c>
      <c r="I22" s="5">
        <v>70</v>
      </c>
      <c r="J22" s="5">
        <v>76</v>
      </c>
      <c r="K22" s="5">
        <v>77</v>
      </c>
      <c r="L22" s="5">
        <v>78</v>
      </c>
      <c r="M22" s="5">
        <v>78</v>
      </c>
      <c r="N22" s="269">
        <v>77.000007999999994</v>
      </c>
      <c r="O22" s="16"/>
      <c r="AC22" s="218"/>
      <c r="AD22" s="218"/>
      <c r="AE22" s="554">
        <v>22</v>
      </c>
      <c r="AF22" s="218">
        <f t="shared" si="1"/>
        <v>22</v>
      </c>
      <c r="AG22" s="218" t="str">
        <f t="shared" si="2"/>
        <v>Chipre</v>
      </c>
      <c r="AH22" s="218">
        <f t="shared" si="2"/>
        <v>0</v>
      </c>
      <c r="AI22" s="218">
        <f t="shared" si="2"/>
        <v>44</v>
      </c>
      <c r="AJ22" s="218">
        <f t="shared" si="2"/>
        <v>47</v>
      </c>
      <c r="AK22" s="218">
        <f t="shared" si="2"/>
        <v>47</v>
      </c>
      <c r="AL22" s="218">
        <f t="shared" si="2"/>
        <v>53</v>
      </c>
      <c r="AM22" s="218">
        <f t="shared" si="2"/>
        <v>57</v>
      </c>
      <c r="AN22" s="218">
        <f t="shared" si="2"/>
        <v>59</v>
      </c>
      <c r="AO22" s="218">
        <f t="shared" si="2"/>
        <v>63</v>
      </c>
      <c r="AP22" s="218">
        <f t="shared" si="2"/>
        <v>67</v>
      </c>
      <c r="AQ22" s="218">
        <f t="shared" si="2"/>
        <v>70</v>
      </c>
      <c r="AR22" s="218">
        <f t="shared" si="2"/>
        <v>70.000013999999993</v>
      </c>
      <c r="AS22" s="218"/>
      <c r="AT22" s="555">
        <f t="shared" si="3"/>
        <v>77.000015999999988</v>
      </c>
      <c r="AU22" s="218">
        <v>7.9999999999999996E-6</v>
      </c>
      <c r="AV22" s="555"/>
    </row>
    <row r="23" spans="1:48" s="113" customFormat="1" ht="14.4" x14ac:dyDescent="0.3">
      <c r="A23" s="264">
        <f t="shared" si="0"/>
        <v>26</v>
      </c>
      <c r="B23" s="267"/>
      <c r="C23" s="283" t="s">
        <v>29</v>
      </c>
      <c r="D23" s="16"/>
      <c r="E23" s="4">
        <v>38</v>
      </c>
      <c r="F23" s="4">
        <v>40</v>
      </c>
      <c r="G23" s="5">
        <v>44</v>
      </c>
      <c r="H23" s="5">
        <v>47</v>
      </c>
      <c r="I23" s="5">
        <v>48</v>
      </c>
      <c r="J23" s="5">
        <v>54</v>
      </c>
      <c r="K23" s="5">
        <v>55</v>
      </c>
      <c r="L23" s="5">
        <v>60</v>
      </c>
      <c r="M23" s="5">
        <v>63</v>
      </c>
      <c r="N23" s="269">
        <v>67.000009000000006</v>
      </c>
      <c r="O23" s="16"/>
      <c r="AC23" s="218"/>
      <c r="AD23" s="218"/>
      <c r="AE23" s="554">
        <v>21</v>
      </c>
      <c r="AF23" s="218">
        <f t="shared" si="1"/>
        <v>21</v>
      </c>
      <c r="AG23" s="218" t="str">
        <f t="shared" si="2"/>
        <v>Lituania</v>
      </c>
      <c r="AH23" s="218">
        <f t="shared" si="2"/>
        <v>0</v>
      </c>
      <c r="AI23" s="218">
        <f t="shared" si="2"/>
        <v>47</v>
      </c>
      <c r="AJ23" s="218">
        <f t="shared" si="2"/>
        <v>52</v>
      </c>
      <c r="AK23" s="218">
        <f t="shared" si="2"/>
        <v>56</v>
      </c>
      <c r="AL23" s="218">
        <f t="shared" si="2"/>
        <v>60</v>
      </c>
      <c r="AM23" s="218">
        <f t="shared" si="2"/>
        <v>62</v>
      </c>
      <c r="AN23" s="218">
        <f t="shared" si="2"/>
        <v>63</v>
      </c>
      <c r="AO23" s="218">
        <f t="shared" si="2"/>
        <v>67</v>
      </c>
      <c r="AP23" s="218">
        <f t="shared" si="2"/>
        <v>69</v>
      </c>
      <c r="AQ23" s="218">
        <f t="shared" si="2"/>
        <v>72</v>
      </c>
      <c r="AR23" s="218">
        <f t="shared" si="2"/>
        <v>71.000016000000002</v>
      </c>
      <c r="AS23" s="218"/>
      <c r="AT23" s="555">
        <f t="shared" si="3"/>
        <v>67.000018000000011</v>
      </c>
      <c r="AU23" s="218">
        <v>9.0000000000000002E-6</v>
      </c>
      <c r="AV23" s="555"/>
    </row>
    <row r="24" spans="1:48" s="113" customFormat="1" ht="14.4" x14ac:dyDescent="0.3">
      <c r="A24" s="264">
        <f t="shared" si="0"/>
        <v>18</v>
      </c>
      <c r="B24" s="267"/>
      <c r="C24" s="284" t="s">
        <v>39</v>
      </c>
      <c r="D24" s="49"/>
      <c r="E24" s="2">
        <v>53</v>
      </c>
      <c r="F24" s="2">
        <v>57</v>
      </c>
      <c r="G24" s="3">
        <v>60</v>
      </c>
      <c r="H24" s="3">
        <v>62</v>
      </c>
      <c r="I24" s="3">
        <v>67</v>
      </c>
      <c r="J24" s="3">
        <v>69</v>
      </c>
      <c r="K24" s="3">
        <v>72</v>
      </c>
      <c r="L24" s="3">
        <v>72</v>
      </c>
      <c r="M24" s="3">
        <v>73</v>
      </c>
      <c r="N24" s="270">
        <v>74.000010000000003</v>
      </c>
      <c r="O24" s="16"/>
      <c r="AC24" s="218"/>
      <c r="AD24" s="218"/>
      <c r="AE24" s="554">
        <v>20</v>
      </c>
      <c r="AF24" s="218">
        <f t="shared" si="1"/>
        <v>20</v>
      </c>
      <c r="AG24" s="218" t="str">
        <f t="shared" si="2"/>
        <v>Hungría</v>
      </c>
      <c r="AH24" s="218">
        <f t="shared" si="2"/>
        <v>0</v>
      </c>
      <c r="AI24" s="218">
        <f t="shared" si="2"/>
        <v>54</v>
      </c>
      <c r="AJ24" s="218">
        <f t="shared" si="2"/>
        <v>58</v>
      </c>
      <c r="AK24" s="218">
        <f t="shared" si="2"/>
        <v>62</v>
      </c>
      <c r="AL24" s="218">
        <f t="shared" si="2"/>
        <v>62</v>
      </c>
      <c r="AM24" s="218">
        <f t="shared" si="2"/>
        <v>63</v>
      </c>
      <c r="AN24" s="218">
        <f t="shared" si="2"/>
        <v>69</v>
      </c>
      <c r="AO24" s="218">
        <f t="shared" si="2"/>
        <v>72</v>
      </c>
      <c r="AP24" s="218">
        <f t="shared" si="2"/>
        <v>73</v>
      </c>
      <c r="AQ24" s="218">
        <f t="shared" si="2"/>
        <v>76</v>
      </c>
      <c r="AR24" s="218">
        <f t="shared" si="2"/>
        <v>72.000017999999997</v>
      </c>
      <c r="AS24" s="218"/>
      <c r="AT24" s="555">
        <f t="shared" si="3"/>
        <v>74.000020000000006</v>
      </c>
      <c r="AU24" s="218">
        <v>1.0000000000000001E-5</v>
      </c>
      <c r="AV24" s="555"/>
    </row>
    <row r="25" spans="1:48" s="113" customFormat="1" ht="14.4" x14ac:dyDescent="0.3">
      <c r="A25" s="264">
        <f t="shared" si="0"/>
        <v>11</v>
      </c>
      <c r="B25" s="267"/>
      <c r="C25" s="283" t="s">
        <v>30</v>
      </c>
      <c r="D25" s="16"/>
      <c r="E25" s="292">
        <v>55</v>
      </c>
      <c r="F25" s="4">
        <v>67</v>
      </c>
      <c r="G25" s="5">
        <v>71</v>
      </c>
      <c r="H25" s="5">
        <v>74</v>
      </c>
      <c r="I25" s="5">
        <v>76</v>
      </c>
      <c r="J25" s="5">
        <v>78</v>
      </c>
      <c r="K25" s="5">
        <v>80</v>
      </c>
      <c r="L25" s="5">
        <v>81</v>
      </c>
      <c r="M25" s="5">
        <v>82</v>
      </c>
      <c r="N25" s="269">
        <v>82.000011000000001</v>
      </c>
      <c r="O25" s="16"/>
      <c r="AC25" s="218"/>
      <c r="AD25" s="218"/>
      <c r="AE25" s="554">
        <v>19</v>
      </c>
      <c r="AF25" s="218">
        <f t="shared" si="1"/>
        <v>19</v>
      </c>
      <c r="AG25" s="218" t="str">
        <f t="shared" si="2"/>
        <v>Eslovenia</v>
      </c>
      <c r="AH25" s="218">
        <f t="shared" si="2"/>
        <v>0</v>
      </c>
      <c r="AI25" s="218">
        <f t="shared" si="2"/>
        <v>57</v>
      </c>
      <c r="AJ25" s="218">
        <f t="shared" si="2"/>
        <v>58</v>
      </c>
      <c r="AK25" s="218">
        <f t="shared" si="2"/>
        <v>60</v>
      </c>
      <c r="AL25" s="218">
        <f t="shared" si="2"/>
        <v>65</v>
      </c>
      <c r="AM25" s="218">
        <f t="shared" si="2"/>
        <v>70</v>
      </c>
      <c r="AN25" s="218">
        <f t="shared" si="2"/>
        <v>70</v>
      </c>
      <c r="AO25" s="218">
        <f t="shared" si="2"/>
        <v>70</v>
      </c>
      <c r="AP25" s="218">
        <f t="shared" si="2"/>
        <v>73</v>
      </c>
      <c r="AQ25" s="218">
        <f t="shared" si="2"/>
        <v>73</v>
      </c>
      <c r="AR25" s="218">
        <f t="shared" si="2"/>
        <v>73.000024999999994</v>
      </c>
      <c r="AS25" s="218"/>
      <c r="AT25" s="555">
        <f t="shared" si="3"/>
        <v>82.000022000000001</v>
      </c>
      <c r="AU25" s="218">
        <v>1.1E-5</v>
      </c>
      <c r="AV25" s="555"/>
    </row>
    <row r="26" spans="1:48" s="113" customFormat="1" ht="14.4" x14ac:dyDescent="0.3">
      <c r="A26" s="264">
        <f t="shared" si="0"/>
        <v>25</v>
      </c>
      <c r="B26" s="267"/>
      <c r="C26" s="283" t="s">
        <v>176</v>
      </c>
      <c r="D26" s="16"/>
      <c r="E26" s="320"/>
      <c r="F26" s="4">
        <v>47</v>
      </c>
      <c r="G26" s="5">
        <v>46</v>
      </c>
      <c r="H26" s="5">
        <v>50</v>
      </c>
      <c r="I26" s="5">
        <v>56</v>
      </c>
      <c r="J26" s="5">
        <v>59</v>
      </c>
      <c r="K26" s="5">
        <v>63</v>
      </c>
      <c r="L26" s="5">
        <v>67</v>
      </c>
      <c r="M26" s="5">
        <v>68</v>
      </c>
      <c r="N26" s="269">
        <v>68.000011999999998</v>
      </c>
      <c r="O26" s="16"/>
      <c r="AC26" s="218"/>
      <c r="AD26" s="218"/>
      <c r="AE26" s="554">
        <v>18</v>
      </c>
      <c r="AF26" s="218">
        <f t="shared" si="1"/>
        <v>18</v>
      </c>
      <c r="AG26" s="218" t="str">
        <f t="shared" si="2"/>
        <v>España</v>
      </c>
      <c r="AH26" s="218">
        <f t="shared" si="2"/>
        <v>0</v>
      </c>
      <c r="AI26" s="218">
        <f t="shared" si="2"/>
        <v>53</v>
      </c>
      <c r="AJ26" s="218">
        <f t="shared" si="2"/>
        <v>57</v>
      </c>
      <c r="AK26" s="218">
        <f t="shared" si="2"/>
        <v>60</v>
      </c>
      <c r="AL26" s="218">
        <f t="shared" si="2"/>
        <v>62</v>
      </c>
      <c r="AM26" s="218">
        <f t="shared" si="2"/>
        <v>67</v>
      </c>
      <c r="AN26" s="218">
        <f t="shared" si="2"/>
        <v>69</v>
      </c>
      <c r="AO26" s="218">
        <f t="shared" si="2"/>
        <v>72</v>
      </c>
      <c r="AP26" s="218">
        <f t="shared" si="2"/>
        <v>72</v>
      </c>
      <c r="AQ26" s="218">
        <f t="shared" si="2"/>
        <v>73</v>
      </c>
      <c r="AR26" s="218">
        <f t="shared" si="2"/>
        <v>74.000010000000003</v>
      </c>
      <c r="AS26" s="218"/>
      <c r="AT26" s="555">
        <f t="shared" si="3"/>
        <v>68.000023999999996</v>
      </c>
      <c r="AU26" s="218">
        <v>1.2E-5</v>
      </c>
      <c r="AV26" s="555"/>
    </row>
    <row r="27" spans="1:48" s="113" customFormat="1" ht="14.4" x14ac:dyDescent="0.3">
      <c r="A27" s="264">
        <f t="shared" si="0"/>
        <v>27</v>
      </c>
      <c r="B27" s="267"/>
      <c r="C27" s="283" t="s">
        <v>31</v>
      </c>
      <c r="D27" s="16"/>
      <c r="E27" s="4">
        <v>43</v>
      </c>
      <c r="F27" s="4">
        <v>43</v>
      </c>
      <c r="G27" s="5">
        <v>46</v>
      </c>
      <c r="H27" s="5">
        <v>49</v>
      </c>
      <c r="I27" s="5">
        <v>53</v>
      </c>
      <c r="J27" s="5">
        <v>55</v>
      </c>
      <c r="K27" s="5">
        <v>56</v>
      </c>
      <c r="L27" s="5">
        <v>58</v>
      </c>
      <c r="M27" s="5">
        <v>59</v>
      </c>
      <c r="N27" s="269">
        <v>61.000013000000003</v>
      </c>
      <c r="O27" s="16"/>
      <c r="AC27" s="218"/>
      <c r="AD27" s="218"/>
      <c r="AE27" s="554">
        <v>17</v>
      </c>
      <c r="AF27" s="218">
        <f t="shared" si="1"/>
        <v>17</v>
      </c>
      <c r="AG27" s="218" t="str">
        <f t="shared" si="2"/>
        <v>Malta</v>
      </c>
      <c r="AH27" s="218">
        <f t="shared" si="2"/>
        <v>0</v>
      </c>
      <c r="AI27" s="218">
        <f t="shared" si="2"/>
        <v>43</v>
      </c>
      <c r="AJ27" s="218">
        <f t="shared" si="2"/>
        <v>48</v>
      </c>
      <c r="AK27" s="218">
        <f t="shared" si="2"/>
        <v>51</v>
      </c>
      <c r="AL27" s="218">
        <f t="shared" si="2"/>
        <v>60</v>
      </c>
      <c r="AM27" s="218">
        <f t="shared" si="2"/>
        <v>64</v>
      </c>
      <c r="AN27" s="218">
        <f t="shared" si="2"/>
        <v>69</v>
      </c>
      <c r="AO27" s="218">
        <f t="shared" si="2"/>
        <v>69</v>
      </c>
      <c r="AP27" s="218">
        <f t="shared" si="2"/>
        <v>70</v>
      </c>
      <c r="AQ27" s="218">
        <f t="shared" si="2"/>
        <v>73</v>
      </c>
      <c r="AR27" s="218">
        <f t="shared" si="2"/>
        <v>75.000018999999995</v>
      </c>
      <c r="AS27" s="218"/>
      <c r="AT27" s="555">
        <f t="shared" si="3"/>
        <v>61.000026000000005</v>
      </c>
      <c r="AU27" s="218">
        <v>1.2999999999999999E-5</v>
      </c>
      <c r="AV27" s="555"/>
    </row>
    <row r="28" spans="1:48" s="113" customFormat="1" ht="14.4" x14ac:dyDescent="0.3">
      <c r="A28" s="264">
        <f t="shared" si="0"/>
        <v>22</v>
      </c>
      <c r="B28" s="267"/>
      <c r="C28" s="283" t="s">
        <v>177</v>
      </c>
      <c r="D28" s="16"/>
      <c r="E28" s="4">
        <v>44</v>
      </c>
      <c r="F28" s="4">
        <v>47</v>
      </c>
      <c r="G28" s="5">
        <v>47</v>
      </c>
      <c r="H28" s="5">
        <v>53</v>
      </c>
      <c r="I28" s="5">
        <v>57</v>
      </c>
      <c r="J28" s="5">
        <v>59</v>
      </c>
      <c r="K28" s="5">
        <v>63</v>
      </c>
      <c r="L28" s="5">
        <v>67</v>
      </c>
      <c r="M28" s="5">
        <v>70</v>
      </c>
      <c r="N28" s="269">
        <v>70.000013999999993</v>
      </c>
      <c r="O28" s="16"/>
      <c r="AC28" s="218"/>
      <c r="AD28" s="218"/>
      <c r="AE28" s="554">
        <v>16</v>
      </c>
      <c r="AF28" s="218">
        <f t="shared" si="1"/>
        <v>16</v>
      </c>
      <c r="AG28" s="218" t="str">
        <f t="shared" si="2"/>
        <v>Irlanda</v>
      </c>
      <c r="AH28" s="218">
        <f t="shared" si="2"/>
        <v>0</v>
      </c>
      <c r="AI28" s="218">
        <f t="shared" si="2"/>
        <v>58</v>
      </c>
      <c r="AJ28" s="218">
        <f t="shared" si="2"/>
        <v>63</v>
      </c>
      <c r="AK28" s="218">
        <f t="shared" si="2"/>
        <v>67</v>
      </c>
      <c r="AL28" s="218">
        <f t="shared" si="2"/>
        <v>68</v>
      </c>
      <c r="AM28" s="218">
        <f t="shared" si="2"/>
        <v>70</v>
      </c>
      <c r="AN28" s="218">
        <f t="shared" si="2"/>
        <v>76</v>
      </c>
      <c r="AO28" s="218">
        <f t="shared" si="2"/>
        <v>77</v>
      </c>
      <c r="AP28" s="218">
        <f t="shared" si="2"/>
        <v>78</v>
      </c>
      <c r="AQ28" s="218">
        <f t="shared" si="2"/>
        <v>78</v>
      </c>
      <c r="AR28" s="218">
        <f t="shared" si="2"/>
        <v>77.000007999999994</v>
      </c>
      <c r="AS28" s="218"/>
      <c r="AT28" s="555">
        <f t="shared" si="3"/>
        <v>70.000027999999986</v>
      </c>
      <c r="AU28" s="218">
        <v>1.4E-5</v>
      </c>
      <c r="AV28" s="555"/>
    </row>
    <row r="29" spans="1:48" s="113" customFormat="1" ht="14.4" x14ac:dyDescent="0.3">
      <c r="A29" s="264">
        <f t="shared" si="0"/>
        <v>13</v>
      </c>
      <c r="B29" s="267"/>
      <c r="C29" s="283" t="s">
        <v>178</v>
      </c>
      <c r="D29" s="16"/>
      <c r="E29" s="4">
        <v>53</v>
      </c>
      <c r="F29" s="4">
        <v>58</v>
      </c>
      <c r="G29" s="5">
        <v>63</v>
      </c>
      <c r="H29" s="5">
        <v>65</v>
      </c>
      <c r="I29" s="5">
        <v>67</v>
      </c>
      <c r="J29" s="5">
        <v>70</v>
      </c>
      <c r="K29" s="5">
        <v>73</v>
      </c>
      <c r="L29" s="5">
        <v>75</v>
      </c>
      <c r="M29" s="5">
        <v>76</v>
      </c>
      <c r="N29" s="269">
        <v>78.000015000000005</v>
      </c>
      <c r="O29" s="16"/>
      <c r="AC29" s="218"/>
      <c r="AD29" s="218"/>
      <c r="AE29" s="554">
        <v>15</v>
      </c>
      <c r="AF29" s="218">
        <f t="shared" si="1"/>
        <v>15</v>
      </c>
      <c r="AG29" s="218" t="str">
        <f t="shared" si="2"/>
        <v>Eslovaquia</v>
      </c>
      <c r="AH29" s="218">
        <f t="shared" si="2"/>
        <v>0</v>
      </c>
      <c r="AI29" s="218">
        <f t="shared" si="2"/>
        <v>61</v>
      </c>
      <c r="AJ29" s="218">
        <f t="shared" si="2"/>
        <v>64</v>
      </c>
      <c r="AK29" s="218">
        <f t="shared" si="2"/>
        <v>72</v>
      </c>
      <c r="AL29" s="218">
        <f t="shared" si="2"/>
        <v>74</v>
      </c>
      <c r="AM29" s="218">
        <f t="shared" si="2"/>
        <v>78</v>
      </c>
      <c r="AN29" s="218">
        <f t="shared" si="2"/>
        <v>76</v>
      </c>
      <c r="AO29" s="218">
        <f t="shared" si="2"/>
        <v>78</v>
      </c>
      <c r="AP29" s="218">
        <f t="shared" si="2"/>
        <v>79</v>
      </c>
      <c r="AQ29" s="218">
        <f t="shared" si="2"/>
        <v>80</v>
      </c>
      <c r="AR29" s="218">
        <f t="shared" si="2"/>
        <v>77.000026000000005</v>
      </c>
      <c r="AS29" s="218"/>
      <c r="AT29" s="555">
        <f t="shared" si="3"/>
        <v>78.00003000000001</v>
      </c>
      <c r="AU29" s="218">
        <v>1.5E-5</v>
      </c>
      <c r="AV29" s="555"/>
    </row>
    <row r="30" spans="1:48" s="113" customFormat="1" ht="14.4" x14ac:dyDescent="0.3">
      <c r="A30" s="264">
        <f t="shared" si="0"/>
        <v>21</v>
      </c>
      <c r="B30" s="267"/>
      <c r="C30" s="283" t="s">
        <v>179</v>
      </c>
      <c r="D30" s="16"/>
      <c r="E30" s="4">
        <v>47</v>
      </c>
      <c r="F30" s="4">
        <v>52</v>
      </c>
      <c r="G30" s="5">
        <v>56</v>
      </c>
      <c r="H30" s="5">
        <v>60</v>
      </c>
      <c r="I30" s="5">
        <v>62</v>
      </c>
      <c r="J30" s="5">
        <v>63</v>
      </c>
      <c r="K30" s="5">
        <v>67</v>
      </c>
      <c r="L30" s="5">
        <v>69</v>
      </c>
      <c r="M30" s="5">
        <v>72</v>
      </c>
      <c r="N30" s="269">
        <v>71.000016000000002</v>
      </c>
      <c r="O30" s="16"/>
      <c r="AC30" s="218"/>
      <c r="AD30" s="218"/>
      <c r="AE30" s="554">
        <v>14</v>
      </c>
      <c r="AF30" s="218">
        <f t="shared" si="1"/>
        <v>14</v>
      </c>
      <c r="AG30" s="218" t="str">
        <f t="shared" si="2"/>
        <v>UE (28 países)</v>
      </c>
      <c r="AH30" s="218">
        <f t="shared" si="2"/>
        <v>0</v>
      </c>
      <c r="AI30" s="218">
        <f t="shared" si="2"/>
        <v>0</v>
      </c>
      <c r="AJ30" s="218">
        <f t="shared" si="2"/>
        <v>63</v>
      </c>
      <c r="AK30" s="218">
        <f t="shared" si="2"/>
        <v>65</v>
      </c>
      <c r="AL30" s="218">
        <f t="shared" si="2"/>
        <v>68</v>
      </c>
      <c r="AM30" s="218">
        <f t="shared" si="2"/>
        <v>71</v>
      </c>
      <c r="AN30" s="218">
        <f t="shared" si="2"/>
        <v>73</v>
      </c>
      <c r="AO30" s="218">
        <f t="shared" si="2"/>
        <v>74</v>
      </c>
      <c r="AP30" s="218">
        <f t="shared" si="2"/>
        <v>76</v>
      </c>
      <c r="AQ30" s="218">
        <f t="shared" si="2"/>
        <v>77</v>
      </c>
      <c r="AR30" s="218">
        <f t="shared" si="2"/>
        <v>78.000000999999997</v>
      </c>
      <c r="AS30" s="218"/>
      <c r="AT30" s="555">
        <f t="shared" si="3"/>
        <v>71.000032000000004</v>
      </c>
      <c r="AU30" s="218">
        <v>1.5999999999999999E-5</v>
      </c>
      <c r="AV30" s="555"/>
    </row>
    <row r="31" spans="1:48" s="113" customFormat="1" ht="14.4" x14ac:dyDescent="0.3">
      <c r="A31" s="264">
        <f t="shared" si="0"/>
        <v>1</v>
      </c>
      <c r="B31" s="271"/>
      <c r="C31" s="283" t="s">
        <v>32</v>
      </c>
      <c r="D31" s="16"/>
      <c r="E31" s="4">
        <v>76</v>
      </c>
      <c r="F31" s="4">
        <v>80</v>
      </c>
      <c r="G31" s="5">
        <v>83</v>
      </c>
      <c r="H31" s="5">
        <v>88</v>
      </c>
      <c r="I31" s="5">
        <v>90</v>
      </c>
      <c r="J31" s="5">
        <v>91</v>
      </c>
      <c r="K31" s="5">
        <v>93</v>
      </c>
      <c r="L31" s="5">
        <v>94</v>
      </c>
      <c r="M31" s="5">
        <v>94</v>
      </c>
      <c r="N31" s="269">
        <v>97.000017</v>
      </c>
      <c r="AC31" s="218"/>
      <c r="AD31" s="218"/>
      <c r="AE31" s="554">
        <v>13</v>
      </c>
      <c r="AF31" s="218">
        <f t="shared" si="1"/>
        <v>13</v>
      </c>
      <c r="AG31" s="218" t="str">
        <f t="shared" ref="AG31:AR43" si="4">VLOOKUP($AE31,$A$15:$N$43,AG$13,0)</f>
        <v>Letonia</v>
      </c>
      <c r="AH31" s="218">
        <f t="shared" si="4"/>
        <v>0</v>
      </c>
      <c r="AI31" s="218">
        <f t="shared" si="4"/>
        <v>53</v>
      </c>
      <c r="AJ31" s="218">
        <f t="shared" si="4"/>
        <v>58</v>
      </c>
      <c r="AK31" s="218">
        <f t="shared" si="4"/>
        <v>63</v>
      </c>
      <c r="AL31" s="218">
        <f t="shared" si="4"/>
        <v>65</v>
      </c>
      <c r="AM31" s="218">
        <f t="shared" si="4"/>
        <v>67</v>
      </c>
      <c r="AN31" s="218">
        <f t="shared" si="4"/>
        <v>70</v>
      </c>
      <c r="AO31" s="218">
        <f t="shared" si="4"/>
        <v>73</v>
      </c>
      <c r="AP31" s="218">
        <f t="shared" si="4"/>
        <v>75</v>
      </c>
      <c r="AQ31" s="218">
        <f t="shared" si="4"/>
        <v>76</v>
      </c>
      <c r="AR31" s="218">
        <f t="shared" si="4"/>
        <v>78.000015000000005</v>
      </c>
      <c r="AS31" s="218"/>
      <c r="AT31" s="555">
        <f t="shared" si="3"/>
        <v>97.000033999999999</v>
      </c>
      <c r="AU31" s="218">
        <v>1.7E-5</v>
      </c>
      <c r="AV31" s="555"/>
    </row>
    <row r="32" spans="1:48" s="113" customFormat="1" ht="14.4" x14ac:dyDescent="0.3">
      <c r="A32" s="264">
        <f t="shared" si="0"/>
        <v>20</v>
      </c>
      <c r="B32" s="271"/>
      <c r="C32" s="283" t="s">
        <v>180</v>
      </c>
      <c r="D32" s="16"/>
      <c r="E32" s="4">
        <v>54</v>
      </c>
      <c r="F32" s="4">
        <v>58</v>
      </c>
      <c r="G32" s="5">
        <v>62</v>
      </c>
      <c r="H32" s="5">
        <v>62</v>
      </c>
      <c r="I32" s="5">
        <v>63</v>
      </c>
      <c r="J32" s="5">
        <v>69</v>
      </c>
      <c r="K32" s="5">
        <v>72</v>
      </c>
      <c r="L32" s="5">
        <v>73</v>
      </c>
      <c r="M32" s="5">
        <v>76</v>
      </c>
      <c r="N32" s="269">
        <v>72.000017999999997</v>
      </c>
      <c r="AC32" s="218"/>
      <c r="AD32" s="218"/>
      <c r="AE32" s="554">
        <v>12</v>
      </c>
      <c r="AF32" s="218">
        <f t="shared" si="1"/>
        <v>12</v>
      </c>
      <c r="AG32" s="218" t="str">
        <f t="shared" si="4"/>
        <v>Rep. Checa</v>
      </c>
      <c r="AH32" s="218">
        <f t="shared" si="4"/>
        <v>0</v>
      </c>
      <c r="AI32" s="218">
        <f t="shared" si="4"/>
        <v>52</v>
      </c>
      <c r="AJ32" s="218">
        <f t="shared" si="4"/>
        <v>55</v>
      </c>
      <c r="AK32" s="218">
        <f t="shared" si="4"/>
        <v>63</v>
      </c>
      <c r="AL32" s="218">
        <f t="shared" si="4"/>
        <v>64</v>
      </c>
      <c r="AM32" s="218">
        <f t="shared" si="4"/>
        <v>69</v>
      </c>
      <c r="AN32" s="218">
        <f t="shared" si="4"/>
        <v>72</v>
      </c>
      <c r="AO32" s="218">
        <f t="shared" si="4"/>
        <v>73</v>
      </c>
      <c r="AP32" s="218">
        <f t="shared" si="4"/>
        <v>74</v>
      </c>
      <c r="AQ32" s="218">
        <f t="shared" si="4"/>
        <v>79</v>
      </c>
      <c r="AR32" s="218">
        <f t="shared" si="4"/>
        <v>80.000004000000004</v>
      </c>
      <c r="AS32" s="218"/>
      <c r="AT32" s="555">
        <f t="shared" si="3"/>
        <v>72.000035999999994</v>
      </c>
      <c r="AU32" s="218">
        <v>1.8E-5</v>
      </c>
      <c r="AV32" s="555"/>
    </row>
    <row r="33" spans="1:48" s="113" customFormat="1" ht="14.4" x14ac:dyDescent="0.3">
      <c r="A33" s="264">
        <f t="shared" si="0"/>
        <v>17</v>
      </c>
      <c r="B33" s="271"/>
      <c r="C33" s="283" t="s">
        <v>160</v>
      </c>
      <c r="D33" s="16"/>
      <c r="E33" s="4">
        <v>43</v>
      </c>
      <c r="F33" s="4">
        <v>48</v>
      </c>
      <c r="G33" s="5">
        <v>51</v>
      </c>
      <c r="H33" s="5">
        <v>60</v>
      </c>
      <c r="I33" s="5">
        <v>64</v>
      </c>
      <c r="J33" s="5">
        <v>69</v>
      </c>
      <c r="K33" s="5">
        <v>69</v>
      </c>
      <c r="L33" s="5">
        <v>70</v>
      </c>
      <c r="M33" s="5">
        <v>73</v>
      </c>
      <c r="N33" s="269">
        <v>75.000018999999995</v>
      </c>
      <c r="AC33" s="218"/>
      <c r="AD33" s="218"/>
      <c r="AE33" s="554">
        <v>11</v>
      </c>
      <c r="AF33" s="218">
        <f t="shared" si="1"/>
        <v>11</v>
      </c>
      <c r="AG33" s="218" t="str">
        <f t="shared" si="4"/>
        <v>Francia</v>
      </c>
      <c r="AH33" s="218">
        <f t="shared" si="4"/>
        <v>0</v>
      </c>
      <c r="AI33" s="218">
        <f t="shared" si="4"/>
        <v>55</v>
      </c>
      <c r="AJ33" s="218">
        <f t="shared" si="4"/>
        <v>67</v>
      </c>
      <c r="AK33" s="218">
        <f t="shared" si="4"/>
        <v>71</v>
      </c>
      <c r="AL33" s="218">
        <f t="shared" si="4"/>
        <v>74</v>
      </c>
      <c r="AM33" s="218">
        <f t="shared" si="4"/>
        <v>76</v>
      </c>
      <c r="AN33" s="218">
        <f t="shared" si="4"/>
        <v>78</v>
      </c>
      <c r="AO33" s="218">
        <f t="shared" si="4"/>
        <v>80</v>
      </c>
      <c r="AP33" s="218">
        <f t="shared" si="4"/>
        <v>81</v>
      </c>
      <c r="AQ33" s="218">
        <f t="shared" si="4"/>
        <v>82</v>
      </c>
      <c r="AR33" s="218">
        <f t="shared" si="4"/>
        <v>82.000011000000001</v>
      </c>
      <c r="AS33" s="218"/>
      <c r="AT33" s="555">
        <f t="shared" si="3"/>
        <v>75.000037999999989</v>
      </c>
      <c r="AU33" s="218">
        <v>1.9000000000000001E-5</v>
      </c>
      <c r="AV33" s="555"/>
    </row>
    <row r="34" spans="1:48" s="113" customFormat="1" ht="14.4" x14ac:dyDescent="0.3">
      <c r="A34" s="264">
        <f t="shared" si="0"/>
        <v>4</v>
      </c>
      <c r="B34" s="271"/>
      <c r="C34" s="283" t="s">
        <v>33</v>
      </c>
      <c r="D34" s="16"/>
      <c r="E34" s="4">
        <v>84</v>
      </c>
      <c r="F34" s="4">
        <v>87</v>
      </c>
      <c r="G34" s="5">
        <v>88</v>
      </c>
      <c r="H34" s="5">
        <v>90</v>
      </c>
      <c r="I34" s="5">
        <v>91</v>
      </c>
      <c r="J34" s="5">
        <v>92</v>
      </c>
      <c r="K34" s="5">
        <v>93</v>
      </c>
      <c r="L34" s="5">
        <v>94</v>
      </c>
      <c r="M34" s="5">
        <v>93</v>
      </c>
      <c r="N34" s="269">
        <v>92.000020000000006</v>
      </c>
      <c r="AC34" s="218"/>
      <c r="AD34" s="218"/>
      <c r="AE34" s="554">
        <v>10</v>
      </c>
      <c r="AF34" s="218">
        <f t="shared" si="1"/>
        <v>10</v>
      </c>
      <c r="AG34" s="218" t="str">
        <f t="shared" si="4"/>
        <v>Bélgica</v>
      </c>
      <c r="AH34" s="218">
        <f t="shared" si="4"/>
        <v>0</v>
      </c>
      <c r="AI34" s="218">
        <f t="shared" si="4"/>
        <v>67</v>
      </c>
      <c r="AJ34" s="218">
        <f t="shared" si="4"/>
        <v>70</v>
      </c>
      <c r="AK34" s="218">
        <f t="shared" si="4"/>
        <v>71</v>
      </c>
      <c r="AL34" s="218">
        <f t="shared" si="4"/>
        <v>76</v>
      </c>
      <c r="AM34" s="218">
        <f t="shared" si="4"/>
        <v>79</v>
      </c>
      <c r="AN34" s="218">
        <f t="shared" si="4"/>
        <v>82</v>
      </c>
      <c r="AO34" s="218">
        <f t="shared" si="4"/>
        <v>82</v>
      </c>
      <c r="AP34" s="218">
        <f t="shared" si="4"/>
        <v>83</v>
      </c>
      <c r="AQ34" s="218">
        <f t="shared" si="4"/>
        <v>85</v>
      </c>
      <c r="AR34" s="218">
        <f t="shared" si="4"/>
        <v>84.000001999999995</v>
      </c>
      <c r="AS34" s="218"/>
      <c r="AT34" s="555">
        <f t="shared" si="3"/>
        <v>92.000040000000013</v>
      </c>
      <c r="AU34" s="218">
        <v>2.0000000000000002E-5</v>
      </c>
      <c r="AV34" s="555"/>
    </row>
    <row r="35" spans="1:48" s="113" customFormat="1" ht="14.4" x14ac:dyDescent="0.3">
      <c r="A35" s="264">
        <f t="shared" si="0"/>
        <v>9</v>
      </c>
      <c r="B35" s="271"/>
      <c r="C35" s="283" t="s">
        <v>34</v>
      </c>
      <c r="D35" s="16"/>
      <c r="E35" s="4">
        <v>68</v>
      </c>
      <c r="F35" s="4">
        <v>73</v>
      </c>
      <c r="G35" s="5">
        <v>76</v>
      </c>
      <c r="H35" s="5">
        <v>75</v>
      </c>
      <c r="I35" s="5">
        <v>77</v>
      </c>
      <c r="J35" s="5">
        <v>81</v>
      </c>
      <c r="K35" s="5">
        <v>82</v>
      </c>
      <c r="L35" s="5">
        <v>82</v>
      </c>
      <c r="M35" s="5">
        <v>81</v>
      </c>
      <c r="N35" s="269">
        <v>84.000021000000004</v>
      </c>
      <c r="AC35" s="218"/>
      <c r="AD35" s="218"/>
      <c r="AE35" s="554">
        <v>9</v>
      </c>
      <c r="AF35" s="218">
        <f t="shared" si="1"/>
        <v>9</v>
      </c>
      <c r="AG35" s="218" t="str">
        <f t="shared" si="4"/>
        <v>Austria</v>
      </c>
      <c r="AH35" s="218">
        <f t="shared" si="4"/>
        <v>0</v>
      </c>
      <c r="AI35" s="218">
        <f t="shared" si="4"/>
        <v>68</v>
      </c>
      <c r="AJ35" s="218">
        <f t="shared" si="4"/>
        <v>73</v>
      </c>
      <c r="AK35" s="218">
        <f t="shared" si="4"/>
        <v>76</v>
      </c>
      <c r="AL35" s="218">
        <f t="shared" si="4"/>
        <v>75</v>
      </c>
      <c r="AM35" s="218">
        <f t="shared" si="4"/>
        <v>77</v>
      </c>
      <c r="AN35" s="218">
        <f t="shared" si="4"/>
        <v>81</v>
      </c>
      <c r="AO35" s="218">
        <f t="shared" si="4"/>
        <v>82</v>
      </c>
      <c r="AP35" s="218">
        <f t="shared" si="4"/>
        <v>82</v>
      </c>
      <c r="AQ35" s="218">
        <f t="shared" si="4"/>
        <v>81</v>
      </c>
      <c r="AR35" s="218">
        <f t="shared" si="4"/>
        <v>84.000021000000004</v>
      </c>
      <c r="AS35" s="218"/>
      <c r="AT35" s="555">
        <f t="shared" si="3"/>
        <v>84.000042000000008</v>
      </c>
      <c r="AU35" s="218">
        <v>2.0999999999999999E-5</v>
      </c>
      <c r="AV35" s="555"/>
    </row>
    <row r="36" spans="1:48" s="113" customFormat="1" ht="14.4" x14ac:dyDescent="0.3">
      <c r="A36" s="264">
        <f t="shared" si="0"/>
        <v>24</v>
      </c>
      <c r="B36" s="271"/>
      <c r="C36" s="283" t="s">
        <v>181</v>
      </c>
      <c r="D36" s="16"/>
      <c r="E36" s="4">
        <v>48</v>
      </c>
      <c r="F36" s="4">
        <v>52</v>
      </c>
      <c r="G36" s="5">
        <v>55</v>
      </c>
      <c r="H36" s="5">
        <v>59</v>
      </c>
      <c r="I36" s="5">
        <v>62</v>
      </c>
      <c r="J36" s="5">
        <v>64</v>
      </c>
      <c r="K36" s="5">
        <v>64</v>
      </c>
      <c r="L36" s="5">
        <v>64</v>
      </c>
      <c r="M36" s="5">
        <v>67</v>
      </c>
      <c r="N36" s="269">
        <v>68.000022000000001</v>
      </c>
      <c r="AC36" s="218"/>
      <c r="AD36" s="218"/>
      <c r="AE36" s="554">
        <v>8</v>
      </c>
      <c r="AF36" s="218">
        <f t="shared" si="1"/>
        <v>8</v>
      </c>
      <c r="AG36" s="218" t="str">
        <f t="shared" si="4"/>
        <v>Alemania</v>
      </c>
      <c r="AH36" s="218">
        <f t="shared" si="4"/>
        <v>0</v>
      </c>
      <c r="AI36" s="218">
        <f t="shared" si="4"/>
        <v>76</v>
      </c>
      <c r="AJ36" s="218">
        <f t="shared" si="4"/>
        <v>78</v>
      </c>
      <c r="AK36" s="218">
        <f t="shared" si="4"/>
        <v>80</v>
      </c>
      <c r="AL36" s="218">
        <f t="shared" si="4"/>
        <v>81</v>
      </c>
      <c r="AM36" s="218">
        <f t="shared" si="4"/>
        <v>83</v>
      </c>
      <c r="AN36" s="218">
        <f t="shared" si="4"/>
        <v>84</v>
      </c>
      <c r="AO36" s="218">
        <f t="shared" si="4"/>
        <v>84</v>
      </c>
      <c r="AP36" s="218">
        <f t="shared" si="4"/>
        <v>85</v>
      </c>
      <c r="AQ36" s="218">
        <f t="shared" si="4"/>
        <v>87</v>
      </c>
      <c r="AR36" s="218">
        <f t="shared" si="4"/>
        <v>88.000005999999999</v>
      </c>
      <c r="AS36" s="218"/>
      <c r="AT36" s="555">
        <f t="shared" si="3"/>
        <v>68.000044000000003</v>
      </c>
      <c r="AU36" s="218">
        <v>2.1999999999999999E-5</v>
      </c>
      <c r="AV36" s="555"/>
    </row>
    <row r="37" spans="1:48" s="113" customFormat="1" ht="14.4" x14ac:dyDescent="0.3">
      <c r="A37" s="264">
        <f t="shared" si="0"/>
        <v>23</v>
      </c>
      <c r="B37" s="271"/>
      <c r="C37" s="283" t="s">
        <v>35</v>
      </c>
      <c r="D37" s="16"/>
      <c r="E37" s="4">
        <v>42</v>
      </c>
      <c r="F37" s="4">
        <v>46</v>
      </c>
      <c r="G37" s="5">
        <v>46</v>
      </c>
      <c r="H37" s="5">
        <v>51</v>
      </c>
      <c r="I37" s="5">
        <v>55</v>
      </c>
      <c r="J37" s="5">
        <v>58</v>
      </c>
      <c r="K37" s="5">
        <v>62</v>
      </c>
      <c r="L37" s="5">
        <v>64</v>
      </c>
      <c r="M37" s="5">
        <v>66</v>
      </c>
      <c r="N37" s="269">
        <v>69.000022999999999</v>
      </c>
      <c r="AC37" s="218"/>
      <c r="AD37" s="218"/>
      <c r="AE37" s="554">
        <v>7</v>
      </c>
      <c r="AF37" s="218">
        <f t="shared" si="1"/>
        <v>7</v>
      </c>
      <c r="AG37" s="218" t="str">
        <f t="shared" si="4"/>
        <v>Estonia</v>
      </c>
      <c r="AH37" s="218">
        <f t="shared" si="4"/>
        <v>0</v>
      </c>
      <c r="AI37" s="218">
        <f t="shared" si="4"/>
        <v>62</v>
      </c>
      <c r="AJ37" s="218">
        <f t="shared" si="4"/>
        <v>65</v>
      </c>
      <c r="AK37" s="218">
        <f t="shared" si="4"/>
        <v>66</v>
      </c>
      <c r="AL37" s="218">
        <f t="shared" si="4"/>
        <v>71</v>
      </c>
      <c r="AM37" s="218">
        <f t="shared" si="4"/>
        <v>74</v>
      </c>
      <c r="AN37" s="218">
        <f t="shared" si="4"/>
        <v>76</v>
      </c>
      <c r="AO37" s="218">
        <f t="shared" si="4"/>
        <v>78</v>
      </c>
      <c r="AP37" s="218">
        <f t="shared" si="4"/>
        <v>80</v>
      </c>
      <c r="AQ37" s="218">
        <f t="shared" si="4"/>
        <v>84</v>
      </c>
      <c r="AR37" s="218">
        <f t="shared" si="4"/>
        <v>88.000006999999997</v>
      </c>
      <c r="AS37" s="218"/>
      <c r="AT37" s="555">
        <f t="shared" si="3"/>
        <v>69.000045999999998</v>
      </c>
      <c r="AU37" s="218">
        <v>2.3E-5</v>
      </c>
      <c r="AV37" s="555"/>
    </row>
    <row r="38" spans="1:48" s="113" customFormat="1" ht="14.4" x14ac:dyDescent="0.3">
      <c r="A38" s="264">
        <f t="shared" si="0"/>
        <v>28</v>
      </c>
      <c r="B38" s="271"/>
      <c r="C38" s="283" t="s">
        <v>182</v>
      </c>
      <c r="D38" s="16"/>
      <c r="E38" s="4">
        <v>30</v>
      </c>
      <c r="F38" s="4">
        <v>34</v>
      </c>
      <c r="G38" s="5">
        <v>35</v>
      </c>
      <c r="H38" s="5">
        <v>42</v>
      </c>
      <c r="I38" s="5">
        <v>41</v>
      </c>
      <c r="J38" s="5">
        <v>43</v>
      </c>
      <c r="K38" s="5">
        <v>48</v>
      </c>
      <c r="L38" s="5">
        <v>50</v>
      </c>
      <c r="M38" s="5">
        <v>55</v>
      </c>
      <c r="N38" s="269">
        <v>57.000024000000003</v>
      </c>
      <c r="AC38" s="218"/>
      <c r="AD38" s="218"/>
      <c r="AE38" s="554">
        <v>6</v>
      </c>
      <c r="AF38" s="218">
        <f t="shared" si="1"/>
        <v>6</v>
      </c>
      <c r="AG38" s="218" t="str">
        <f t="shared" si="4"/>
        <v>Reino Unido</v>
      </c>
      <c r="AH38" s="218">
        <f t="shared" si="4"/>
        <v>0</v>
      </c>
      <c r="AI38" s="218">
        <f t="shared" si="4"/>
        <v>73</v>
      </c>
      <c r="AJ38" s="218">
        <f t="shared" si="4"/>
        <v>78</v>
      </c>
      <c r="AK38" s="218">
        <f t="shared" si="4"/>
        <v>80</v>
      </c>
      <c r="AL38" s="218">
        <f t="shared" si="4"/>
        <v>84</v>
      </c>
      <c r="AM38" s="218">
        <f t="shared" si="4"/>
        <v>86</v>
      </c>
      <c r="AN38" s="218">
        <f t="shared" si="4"/>
        <v>87</v>
      </c>
      <c r="AO38" s="218">
        <f t="shared" si="4"/>
        <v>88</v>
      </c>
      <c r="AP38" s="218">
        <f t="shared" si="4"/>
        <v>90</v>
      </c>
      <c r="AQ38" s="218">
        <f t="shared" si="4"/>
        <v>91</v>
      </c>
      <c r="AR38" s="218">
        <f t="shared" si="4"/>
        <v>90.000028999999998</v>
      </c>
      <c r="AS38" s="218"/>
      <c r="AT38" s="555">
        <f t="shared" si="3"/>
        <v>57.000048000000007</v>
      </c>
      <c r="AU38" s="218">
        <v>2.4000000000000001E-5</v>
      </c>
      <c r="AV38" s="555"/>
    </row>
    <row r="39" spans="1:48" s="113" customFormat="1" ht="14.4" x14ac:dyDescent="0.3">
      <c r="A39" s="264">
        <f t="shared" si="0"/>
        <v>19</v>
      </c>
      <c r="B39" s="271"/>
      <c r="C39" s="283" t="s">
        <v>183</v>
      </c>
      <c r="D39" s="16"/>
      <c r="E39" s="4">
        <v>57</v>
      </c>
      <c r="F39" s="4">
        <v>58</v>
      </c>
      <c r="G39" s="5">
        <v>60</v>
      </c>
      <c r="H39" s="5">
        <v>65</v>
      </c>
      <c r="I39" s="5">
        <v>70</v>
      </c>
      <c r="J39" s="5">
        <v>70</v>
      </c>
      <c r="K39" s="5">
        <v>70</v>
      </c>
      <c r="L39" s="5">
        <v>73</v>
      </c>
      <c r="M39" s="5">
        <v>73</v>
      </c>
      <c r="N39" s="269">
        <v>73.000024999999994</v>
      </c>
      <c r="AC39" s="218"/>
      <c r="AD39" s="218"/>
      <c r="AE39" s="554">
        <v>5</v>
      </c>
      <c r="AF39" s="218">
        <f t="shared" si="1"/>
        <v>5</v>
      </c>
      <c r="AG39" s="218" t="str">
        <f t="shared" si="4"/>
        <v>Suecia</v>
      </c>
      <c r="AH39" s="218">
        <f t="shared" si="4"/>
        <v>0</v>
      </c>
      <c r="AI39" s="218">
        <f t="shared" si="4"/>
        <v>87</v>
      </c>
      <c r="AJ39" s="218">
        <f t="shared" si="4"/>
        <v>88</v>
      </c>
      <c r="AK39" s="218">
        <f t="shared" si="4"/>
        <v>89</v>
      </c>
      <c r="AL39" s="218">
        <f t="shared" si="4"/>
        <v>91</v>
      </c>
      <c r="AM39" s="218">
        <f t="shared" si="4"/>
        <v>92</v>
      </c>
      <c r="AN39" s="218">
        <f t="shared" si="4"/>
        <v>93</v>
      </c>
      <c r="AO39" s="218">
        <f t="shared" si="4"/>
        <v>93</v>
      </c>
      <c r="AP39" s="218">
        <f t="shared" si="4"/>
        <v>95</v>
      </c>
      <c r="AQ39" s="218">
        <f t="shared" si="4"/>
        <v>93</v>
      </c>
      <c r="AR39" s="218">
        <f t="shared" si="4"/>
        <v>91.000028</v>
      </c>
      <c r="AS39" s="218"/>
      <c r="AT39" s="555">
        <f t="shared" si="3"/>
        <v>73.000049999999987</v>
      </c>
      <c r="AU39" s="218">
        <v>2.5000000000000001E-5</v>
      </c>
      <c r="AV39" s="555"/>
    </row>
    <row r="40" spans="1:48" s="113" customFormat="1" ht="14.4" x14ac:dyDescent="0.3">
      <c r="A40" s="264">
        <f t="shared" si="0"/>
        <v>15</v>
      </c>
      <c r="B40" s="271"/>
      <c r="C40" s="283" t="s">
        <v>184</v>
      </c>
      <c r="D40" s="16"/>
      <c r="E40" s="4">
        <v>61</v>
      </c>
      <c r="F40" s="4">
        <v>64</v>
      </c>
      <c r="G40" s="5">
        <v>72</v>
      </c>
      <c r="H40" s="5">
        <v>74</v>
      </c>
      <c r="I40" s="5">
        <v>78</v>
      </c>
      <c r="J40" s="5">
        <v>76</v>
      </c>
      <c r="K40" s="5">
        <v>78</v>
      </c>
      <c r="L40" s="5">
        <v>79</v>
      </c>
      <c r="M40" s="5">
        <v>80</v>
      </c>
      <c r="N40" s="269">
        <v>77.000026000000005</v>
      </c>
      <c r="AC40" s="218"/>
      <c r="AD40" s="218"/>
      <c r="AE40" s="554">
        <v>4</v>
      </c>
      <c r="AF40" s="218">
        <f t="shared" si="1"/>
        <v>4</v>
      </c>
      <c r="AG40" s="218" t="str">
        <f t="shared" si="4"/>
        <v>Países Bajos</v>
      </c>
      <c r="AH40" s="218">
        <f t="shared" si="4"/>
        <v>0</v>
      </c>
      <c r="AI40" s="218">
        <f t="shared" si="4"/>
        <v>84</v>
      </c>
      <c r="AJ40" s="218">
        <f t="shared" si="4"/>
        <v>87</v>
      </c>
      <c r="AK40" s="218">
        <f t="shared" si="4"/>
        <v>88</v>
      </c>
      <c r="AL40" s="218">
        <f t="shared" si="4"/>
        <v>90</v>
      </c>
      <c r="AM40" s="218">
        <f t="shared" si="4"/>
        <v>91</v>
      </c>
      <c r="AN40" s="218">
        <f t="shared" si="4"/>
        <v>92</v>
      </c>
      <c r="AO40" s="218">
        <f t="shared" si="4"/>
        <v>93</v>
      </c>
      <c r="AP40" s="218">
        <f t="shared" si="4"/>
        <v>94</v>
      </c>
      <c r="AQ40" s="218">
        <f t="shared" si="4"/>
        <v>93</v>
      </c>
      <c r="AR40" s="218">
        <f t="shared" si="4"/>
        <v>92.000020000000006</v>
      </c>
      <c r="AS40" s="218"/>
      <c r="AT40" s="555">
        <f t="shared" si="3"/>
        <v>77.000052000000011</v>
      </c>
      <c r="AU40" s="218">
        <v>2.5999999999999998E-5</v>
      </c>
      <c r="AV40" s="555"/>
    </row>
    <row r="41" spans="1:48" s="113" customFormat="1" ht="14.4" x14ac:dyDescent="0.3">
      <c r="A41" s="264">
        <f t="shared" si="0"/>
        <v>3</v>
      </c>
      <c r="B41" s="271"/>
      <c r="C41" s="283" t="s">
        <v>36</v>
      </c>
      <c r="D41" s="16"/>
      <c r="E41" s="4">
        <v>80</v>
      </c>
      <c r="F41" s="4">
        <v>81</v>
      </c>
      <c r="G41" s="5">
        <v>84</v>
      </c>
      <c r="H41" s="5">
        <v>84</v>
      </c>
      <c r="I41" s="5">
        <v>88</v>
      </c>
      <c r="J41" s="5">
        <v>89</v>
      </c>
      <c r="K41" s="5">
        <v>91</v>
      </c>
      <c r="L41" s="5">
        <v>92</v>
      </c>
      <c r="M41" s="5">
        <v>92</v>
      </c>
      <c r="N41" s="269">
        <v>93.000027000000003</v>
      </c>
      <c r="AC41" s="218"/>
      <c r="AD41" s="218"/>
      <c r="AE41" s="554">
        <v>3</v>
      </c>
      <c r="AF41" s="218">
        <f t="shared" si="1"/>
        <v>3</v>
      </c>
      <c r="AG41" s="218" t="str">
        <f t="shared" si="4"/>
        <v>Finlandia</v>
      </c>
      <c r="AH41" s="218">
        <f t="shared" si="4"/>
        <v>0</v>
      </c>
      <c r="AI41" s="218">
        <f t="shared" si="4"/>
        <v>80</v>
      </c>
      <c r="AJ41" s="218">
        <f t="shared" si="4"/>
        <v>81</v>
      </c>
      <c r="AK41" s="218">
        <f t="shared" si="4"/>
        <v>84</v>
      </c>
      <c r="AL41" s="218">
        <f t="shared" si="4"/>
        <v>84</v>
      </c>
      <c r="AM41" s="218">
        <f t="shared" si="4"/>
        <v>88</v>
      </c>
      <c r="AN41" s="218">
        <f t="shared" si="4"/>
        <v>89</v>
      </c>
      <c r="AO41" s="218">
        <f t="shared" si="4"/>
        <v>91</v>
      </c>
      <c r="AP41" s="218">
        <f t="shared" si="4"/>
        <v>92</v>
      </c>
      <c r="AQ41" s="218">
        <f t="shared" si="4"/>
        <v>92</v>
      </c>
      <c r="AR41" s="218">
        <f t="shared" si="4"/>
        <v>93.000027000000003</v>
      </c>
      <c r="AS41" s="218"/>
      <c r="AT41" s="555">
        <f t="shared" si="3"/>
        <v>93.000054000000006</v>
      </c>
      <c r="AU41" s="218">
        <v>2.6999999999999999E-5</v>
      </c>
      <c r="AV41" s="555"/>
    </row>
    <row r="42" spans="1:48" s="113" customFormat="1" ht="14.4" x14ac:dyDescent="0.3">
      <c r="A42" s="264">
        <f t="shared" si="0"/>
        <v>5</v>
      </c>
      <c r="B42" s="271"/>
      <c r="C42" s="283" t="s">
        <v>37</v>
      </c>
      <c r="D42" s="16"/>
      <c r="E42" s="4">
        <v>87</v>
      </c>
      <c r="F42" s="4">
        <v>88</v>
      </c>
      <c r="G42" s="5">
        <v>89</v>
      </c>
      <c r="H42" s="5">
        <v>91</v>
      </c>
      <c r="I42" s="5">
        <v>92</v>
      </c>
      <c r="J42" s="5">
        <v>93</v>
      </c>
      <c r="K42" s="5">
        <v>93</v>
      </c>
      <c r="L42" s="5">
        <v>95</v>
      </c>
      <c r="M42" s="5">
        <v>93</v>
      </c>
      <c r="N42" s="269">
        <v>91.000028</v>
      </c>
      <c r="AC42" s="218"/>
      <c r="AD42" s="218"/>
      <c r="AE42" s="554">
        <v>2</v>
      </c>
      <c r="AF42" s="218">
        <f t="shared" si="1"/>
        <v>2</v>
      </c>
      <c r="AG42" s="218" t="str">
        <f t="shared" si="4"/>
        <v>Dinamarca</v>
      </c>
      <c r="AH42" s="218">
        <f t="shared" si="4"/>
        <v>0</v>
      </c>
      <c r="AI42" s="218">
        <f t="shared" si="4"/>
        <v>86</v>
      </c>
      <c r="AJ42" s="218">
        <f t="shared" si="4"/>
        <v>84</v>
      </c>
      <c r="AK42" s="218">
        <f t="shared" si="4"/>
        <v>86</v>
      </c>
      <c r="AL42" s="218">
        <f t="shared" si="4"/>
        <v>87</v>
      </c>
      <c r="AM42" s="218">
        <f t="shared" si="4"/>
        <v>89</v>
      </c>
      <c r="AN42" s="218">
        <f t="shared" si="4"/>
        <v>90</v>
      </c>
      <c r="AO42" s="218">
        <f t="shared" si="4"/>
        <v>93</v>
      </c>
      <c r="AP42" s="218">
        <f t="shared" si="4"/>
        <v>95</v>
      </c>
      <c r="AQ42" s="218">
        <f t="shared" si="4"/>
        <v>96</v>
      </c>
      <c r="AR42" s="218">
        <f t="shared" si="4"/>
        <v>96.000005000000002</v>
      </c>
      <c r="AS42" s="218"/>
      <c r="AT42" s="555">
        <f t="shared" si="3"/>
        <v>91.000056000000001</v>
      </c>
      <c r="AU42" s="218">
        <v>2.8E-5</v>
      </c>
      <c r="AV42" s="555"/>
    </row>
    <row r="43" spans="1:48" s="113" customFormat="1" ht="14.4" x14ac:dyDescent="0.3">
      <c r="A43" s="264">
        <f t="shared" si="0"/>
        <v>6</v>
      </c>
      <c r="B43" s="271"/>
      <c r="C43" s="285" t="s">
        <v>38</v>
      </c>
      <c r="D43" s="272"/>
      <c r="E43" s="273">
        <v>73</v>
      </c>
      <c r="F43" s="273">
        <v>78</v>
      </c>
      <c r="G43" s="274">
        <v>80</v>
      </c>
      <c r="H43" s="274">
        <v>84</v>
      </c>
      <c r="I43" s="274">
        <v>86</v>
      </c>
      <c r="J43" s="274">
        <v>87</v>
      </c>
      <c r="K43" s="274">
        <v>88</v>
      </c>
      <c r="L43" s="274">
        <v>90</v>
      </c>
      <c r="M43" s="274">
        <v>91</v>
      </c>
      <c r="N43" s="275">
        <v>90.000028999999998</v>
      </c>
      <c r="AC43" s="218"/>
      <c r="AD43" s="218"/>
      <c r="AE43" s="554">
        <v>1</v>
      </c>
      <c r="AF43" s="218">
        <f t="shared" si="1"/>
        <v>1</v>
      </c>
      <c r="AG43" s="218" t="str">
        <f t="shared" si="4"/>
        <v>Luxemburgo</v>
      </c>
      <c r="AH43" s="218">
        <f t="shared" si="4"/>
        <v>0</v>
      </c>
      <c r="AI43" s="218">
        <f t="shared" si="4"/>
        <v>76</v>
      </c>
      <c r="AJ43" s="218">
        <f t="shared" si="4"/>
        <v>80</v>
      </c>
      <c r="AK43" s="218">
        <f t="shared" si="4"/>
        <v>83</v>
      </c>
      <c r="AL43" s="218">
        <f t="shared" si="4"/>
        <v>88</v>
      </c>
      <c r="AM43" s="218">
        <f t="shared" si="4"/>
        <v>90</v>
      </c>
      <c r="AN43" s="218">
        <f t="shared" si="4"/>
        <v>91</v>
      </c>
      <c r="AO43" s="218">
        <f t="shared" si="4"/>
        <v>93</v>
      </c>
      <c r="AP43" s="218">
        <f t="shared" si="4"/>
        <v>94</v>
      </c>
      <c r="AQ43" s="218">
        <f t="shared" si="4"/>
        <v>94</v>
      </c>
      <c r="AR43" s="218">
        <f t="shared" si="4"/>
        <v>97.000017</v>
      </c>
      <c r="AS43" s="218"/>
      <c r="AT43" s="555">
        <f t="shared" si="3"/>
        <v>90.000057999999996</v>
      </c>
      <c r="AU43" s="218">
        <v>2.9E-5</v>
      </c>
      <c r="AV43" s="555"/>
    </row>
    <row r="44" spans="1:48" s="113" customFormat="1" ht="21.45" customHeight="1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282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</row>
    <row r="45" spans="1:48" s="113" customFormat="1" ht="14.4" customHeight="1" x14ac:dyDescent="0.3">
      <c r="B45" s="604" t="s">
        <v>185</v>
      </c>
      <c r="C45" s="1"/>
      <c r="D45" s="1"/>
      <c r="E45" s="1"/>
      <c r="F45" s="1"/>
      <c r="G45" s="1"/>
      <c r="H45" s="1"/>
      <c r="I45" s="1"/>
      <c r="J45" s="1"/>
      <c r="K45" s="1"/>
      <c r="L45" s="1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</row>
    <row r="46" spans="1:48" s="113" customFormat="1" ht="14.4" x14ac:dyDescent="0.3">
      <c r="B46" s="604"/>
      <c r="C46" s="1"/>
      <c r="D46" s="1"/>
      <c r="E46" s="1"/>
      <c r="F46" s="1"/>
      <c r="G46" s="1"/>
      <c r="H46" s="1"/>
      <c r="I46" s="1"/>
      <c r="J46" s="1"/>
      <c r="K46" s="1"/>
      <c r="L46" s="1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</row>
    <row r="47" spans="1:48" s="113" customFormat="1" ht="14.4" x14ac:dyDescent="0.3">
      <c r="B47" s="604"/>
      <c r="C47" s="1"/>
      <c r="D47" s="1"/>
      <c r="E47" s="1"/>
      <c r="F47" s="1"/>
      <c r="G47" s="1"/>
      <c r="H47" s="1"/>
      <c r="I47" s="1"/>
      <c r="J47" s="1"/>
      <c r="K47" s="1"/>
      <c r="L47" s="1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</row>
    <row r="48" spans="1:48" s="113" customFormat="1" ht="14.4" x14ac:dyDescent="0.3">
      <c r="B48" s="604"/>
      <c r="C48" s="1"/>
      <c r="D48" s="1"/>
      <c r="E48" s="1"/>
      <c r="F48" s="1"/>
      <c r="G48" s="1"/>
      <c r="H48" s="1"/>
      <c r="I48" s="1"/>
      <c r="J48" s="1"/>
      <c r="K48" s="1"/>
      <c r="L48" s="1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</row>
    <row r="49" spans="2:48" s="113" customFormat="1" ht="14.4" x14ac:dyDescent="0.3">
      <c r="B49" s="604"/>
      <c r="C49" s="1"/>
      <c r="D49" s="1"/>
      <c r="E49" s="1"/>
      <c r="F49" s="1"/>
      <c r="G49" s="1"/>
      <c r="H49" s="1"/>
      <c r="I49" s="1"/>
      <c r="J49" s="1"/>
      <c r="K49" s="1"/>
      <c r="L49" s="1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</row>
    <row r="50" spans="2:48" s="113" customFormat="1" ht="14.4" x14ac:dyDescent="0.3">
      <c r="B50" s="604"/>
      <c r="C50" s="1"/>
      <c r="D50" s="1"/>
      <c r="E50" s="1"/>
      <c r="F50" s="1"/>
      <c r="G50" s="1"/>
      <c r="H50" s="1"/>
      <c r="I50" s="1"/>
      <c r="J50" s="1"/>
      <c r="K50" s="1"/>
      <c r="L50" s="1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</row>
    <row r="51" spans="2:48" s="113" customFormat="1" ht="14.4" x14ac:dyDescent="0.3">
      <c r="B51" s="604"/>
      <c r="C51" s="1"/>
      <c r="D51" s="1"/>
      <c r="E51" s="1"/>
      <c r="F51" s="1"/>
      <c r="G51" s="1"/>
      <c r="H51" s="1"/>
      <c r="I51" s="1"/>
      <c r="J51" s="1"/>
      <c r="K51" s="1"/>
      <c r="L51" s="1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</row>
    <row r="52" spans="2:48" s="113" customFormat="1" ht="14.4" x14ac:dyDescent="0.3">
      <c r="B52" s="604"/>
      <c r="C52" s="1"/>
      <c r="D52" s="1"/>
      <c r="E52" s="1"/>
      <c r="F52" s="1"/>
      <c r="G52" s="1"/>
      <c r="H52" s="1"/>
      <c r="I52" s="1"/>
      <c r="J52" s="1"/>
      <c r="K52" s="1"/>
      <c r="L52" s="1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</row>
    <row r="53" spans="2:48" s="113" customFormat="1" ht="14.4" x14ac:dyDescent="0.3">
      <c r="B53" s="604"/>
      <c r="C53" s="1"/>
      <c r="D53" s="1"/>
      <c r="E53" s="1"/>
      <c r="F53" s="1"/>
      <c r="G53" s="1"/>
      <c r="H53" s="1"/>
      <c r="I53" s="1"/>
      <c r="J53" s="1"/>
      <c r="K53" s="1"/>
      <c r="L53" s="1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</row>
    <row r="54" spans="2:48" s="113" customFormat="1" ht="14.4" x14ac:dyDescent="0.3">
      <c r="B54" s="604"/>
      <c r="C54" s="1"/>
      <c r="D54" s="1"/>
      <c r="E54" s="1"/>
      <c r="F54" s="1"/>
      <c r="G54" s="1"/>
      <c r="H54" s="1"/>
      <c r="I54" s="1"/>
      <c r="J54" s="1"/>
      <c r="K54" s="1"/>
      <c r="L54" s="1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</row>
    <row r="55" spans="2:48" s="113" customFormat="1" ht="14.4" x14ac:dyDescent="0.3">
      <c r="B55" s="604"/>
      <c r="C55" s="1"/>
      <c r="D55" s="1"/>
      <c r="E55" s="1"/>
      <c r="F55" s="1"/>
      <c r="G55" s="1"/>
      <c r="H55" s="1"/>
      <c r="I55" s="1"/>
      <c r="J55" s="1"/>
      <c r="K55" s="1"/>
      <c r="L55" s="1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</row>
    <row r="56" spans="2:48" s="113" customFormat="1" ht="14.4" x14ac:dyDescent="0.3">
      <c r="B56" s="604"/>
      <c r="C56" s="1"/>
      <c r="D56" s="1"/>
      <c r="E56" s="1"/>
      <c r="F56" s="1"/>
      <c r="G56" s="1"/>
      <c r="H56" s="1"/>
      <c r="I56" s="1"/>
      <c r="J56" s="1"/>
      <c r="K56" s="1"/>
      <c r="L56" s="1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218"/>
      <c r="AU56" s="218"/>
      <c r="AV56" s="218"/>
    </row>
    <row r="57" spans="2:48" s="113" customFormat="1" ht="14.4" x14ac:dyDescent="0.3">
      <c r="B57" s="604"/>
      <c r="C57" s="1"/>
      <c r="D57" s="1"/>
      <c r="E57" s="1"/>
      <c r="F57" s="1"/>
      <c r="G57" s="1"/>
      <c r="H57" s="1"/>
      <c r="I57" s="1"/>
      <c r="J57" s="1"/>
      <c r="K57" s="1"/>
      <c r="L57" s="1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</row>
    <row r="58" spans="2:48" s="113" customFormat="1" ht="14.4" x14ac:dyDescent="0.3">
      <c r="B58" s="604"/>
      <c r="C58" s="1"/>
      <c r="D58" s="1"/>
      <c r="E58" s="1"/>
      <c r="F58" s="1"/>
      <c r="G58" s="1"/>
      <c r="H58" s="1"/>
      <c r="I58" s="1"/>
      <c r="J58" s="1"/>
      <c r="K58" s="1"/>
      <c r="L58" s="1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218"/>
      <c r="AT58" s="218"/>
      <c r="AU58" s="218"/>
      <c r="AV58" s="218"/>
    </row>
    <row r="59" spans="2:48" s="113" customFormat="1" ht="14.4" x14ac:dyDescent="0.3">
      <c r="B59" s="604"/>
      <c r="C59" s="1"/>
      <c r="D59" s="1"/>
      <c r="E59" s="1"/>
      <c r="F59" s="1"/>
      <c r="G59" s="1"/>
      <c r="H59" s="1"/>
      <c r="I59" s="1"/>
      <c r="J59" s="1"/>
      <c r="K59" s="1"/>
      <c r="L59" s="1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218"/>
      <c r="AU59" s="218"/>
      <c r="AV59" s="218"/>
    </row>
    <row r="60" spans="2:48" s="113" customFormat="1" ht="14.4" x14ac:dyDescent="0.3">
      <c r="B60" s="604"/>
      <c r="C60" s="1"/>
      <c r="D60" s="1"/>
      <c r="E60" s="1"/>
      <c r="F60" s="1"/>
      <c r="G60" s="1"/>
      <c r="H60" s="1"/>
      <c r="I60" s="1"/>
      <c r="J60" s="1"/>
      <c r="K60" s="1"/>
      <c r="L60" s="1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</row>
    <row r="61" spans="2:48" s="113" customFormat="1" ht="14.4" x14ac:dyDescent="0.3">
      <c r="B61" s="604"/>
      <c r="C61" s="1"/>
      <c r="D61" s="1"/>
      <c r="E61" s="1"/>
      <c r="F61" s="1"/>
      <c r="G61" s="1"/>
      <c r="H61" s="1"/>
      <c r="I61" s="1"/>
      <c r="J61" s="1"/>
      <c r="K61" s="1"/>
      <c r="L61" s="1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</row>
    <row r="62" spans="2:48" s="113" customFormat="1" ht="14.4" x14ac:dyDescent="0.3">
      <c r="B62" s="604"/>
      <c r="C62" s="1"/>
      <c r="D62" s="1"/>
      <c r="E62" s="1"/>
      <c r="F62" s="1"/>
      <c r="G62" s="1"/>
      <c r="H62" s="1"/>
      <c r="I62" s="1"/>
      <c r="J62" s="1"/>
      <c r="K62" s="1"/>
      <c r="L62" s="1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</row>
    <row r="63" spans="2:48" s="113" customFormat="1" ht="14.4" x14ac:dyDescent="0.3">
      <c r="B63" s="604"/>
      <c r="C63" s="1"/>
      <c r="D63" s="1"/>
      <c r="E63" s="1"/>
      <c r="F63" s="1"/>
      <c r="G63" s="1"/>
      <c r="H63" s="1"/>
      <c r="I63" s="1"/>
      <c r="J63" s="1"/>
      <c r="K63" s="1"/>
      <c r="L63" s="1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</row>
    <row r="64" spans="2:48" s="113" customFormat="1" ht="14.4" x14ac:dyDescent="0.3">
      <c r="B64" s="604"/>
      <c r="C64" s="1"/>
      <c r="D64" s="1"/>
      <c r="E64" s="1"/>
      <c r="F64" s="1"/>
      <c r="G64" s="1"/>
      <c r="H64" s="1"/>
      <c r="I64" s="1"/>
      <c r="J64" s="1"/>
      <c r="K64" s="1"/>
      <c r="L64" s="1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</row>
    <row r="65" spans="2:48" s="113" customFormat="1" ht="14.4" x14ac:dyDescent="0.3">
      <c r="B65" s="10"/>
      <c r="C65" s="1"/>
      <c r="D65" s="1"/>
      <c r="E65" s="1"/>
      <c r="F65" s="1"/>
      <c r="G65" s="1"/>
      <c r="H65" s="1"/>
      <c r="I65" s="1"/>
      <c r="J65" s="1"/>
      <c r="K65" s="1"/>
      <c r="L65" s="1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</row>
    <row r="66" spans="2:48" ht="14.4" customHeight="1" x14ac:dyDescent="0.25">
      <c r="AC66" s="556"/>
      <c r="AD66" s="556"/>
      <c r="AE66" s="556"/>
      <c r="AF66" s="556"/>
      <c r="AG66" s="556"/>
      <c r="AH66" s="556"/>
      <c r="AI66" s="556"/>
      <c r="AJ66" s="556"/>
      <c r="AK66" s="556"/>
      <c r="AL66" s="556"/>
      <c r="AM66" s="556"/>
      <c r="AN66" s="556"/>
      <c r="AO66" s="556"/>
      <c r="AP66" s="556"/>
      <c r="AQ66" s="556"/>
      <c r="AR66" s="556"/>
      <c r="AS66" s="556"/>
      <c r="AT66" s="556"/>
      <c r="AU66" s="556"/>
      <c r="AV66" s="556"/>
    </row>
    <row r="67" spans="2:48" ht="14.4" customHeight="1" x14ac:dyDescent="0.25">
      <c r="AC67" s="556"/>
      <c r="AD67" s="556"/>
      <c r="AE67" s="556"/>
      <c r="AF67" s="556"/>
      <c r="AG67" s="556"/>
      <c r="AH67" s="556"/>
      <c r="AI67" s="556"/>
      <c r="AJ67" s="556"/>
      <c r="AK67" s="556"/>
      <c r="AL67" s="556"/>
      <c r="AM67" s="556"/>
      <c r="AN67" s="556"/>
      <c r="AO67" s="556"/>
      <c r="AP67" s="556"/>
      <c r="AQ67" s="556"/>
      <c r="AR67" s="556"/>
      <c r="AS67" s="556"/>
      <c r="AT67" s="556"/>
      <c r="AU67" s="556"/>
      <c r="AV67" s="556"/>
    </row>
    <row r="68" spans="2:48" ht="14.4" customHeight="1" x14ac:dyDescent="0.25">
      <c r="AC68" s="556"/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6"/>
      <c r="AP68" s="556"/>
      <c r="AQ68" s="556"/>
      <c r="AR68" s="556"/>
      <c r="AS68" s="556"/>
      <c r="AT68" s="556"/>
      <c r="AU68" s="556"/>
      <c r="AV68" s="556"/>
    </row>
    <row r="69" spans="2:48" ht="14.4" customHeight="1" x14ac:dyDescent="0.25"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56"/>
      <c r="AP69" s="556"/>
      <c r="AQ69" s="556"/>
      <c r="AR69" s="556"/>
      <c r="AS69" s="556"/>
      <c r="AT69" s="556"/>
      <c r="AU69" s="556"/>
      <c r="AV69" s="556"/>
    </row>
    <row r="70" spans="2:48" ht="14.4" customHeight="1" x14ac:dyDescent="0.25">
      <c r="AC70" s="556"/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6"/>
      <c r="AP70" s="556"/>
      <c r="AQ70" s="556"/>
      <c r="AR70" s="556"/>
      <c r="AS70" s="556"/>
      <c r="AT70" s="556"/>
      <c r="AU70" s="556"/>
      <c r="AV70" s="556"/>
    </row>
    <row r="71" spans="2:48" ht="14.4" customHeight="1" x14ac:dyDescent="0.25"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56"/>
      <c r="AP71" s="556"/>
      <c r="AQ71" s="556"/>
      <c r="AR71" s="556"/>
      <c r="AS71" s="556"/>
      <c r="AT71" s="556"/>
      <c r="AU71" s="556"/>
      <c r="AV71" s="556"/>
    </row>
    <row r="72" spans="2:48" ht="14.4" customHeight="1" x14ac:dyDescent="0.25">
      <c r="AC72" s="556"/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6"/>
      <c r="AP72" s="556"/>
      <c r="AQ72" s="556"/>
      <c r="AR72" s="556"/>
      <c r="AS72" s="556"/>
      <c r="AT72" s="556"/>
      <c r="AU72" s="556"/>
      <c r="AV72" s="556"/>
    </row>
    <row r="73" spans="2:48" ht="14.4" customHeight="1" x14ac:dyDescent="0.25"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56"/>
      <c r="AP73" s="556"/>
      <c r="AQ73" s="556"/>
      <c r="AR73" s="556"/>
      <c r="AS73" s="556"/>
      <c r="AT73" s="556"/>
      <c r="AU73" s="556"/>
      <c r="AV73" s="556"/>
    </row>
    <row r="74" spans="2:48" ht="14.4" customHeight="1" x14ac:dyDescent="0.25">
      <c r="AC74" s="556"/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6"/>
      <c r="AP74" s="556"/>
      <c r="AQ74" s="556"/>
      <c r="AR74" s="556"/>
      <c r="AS74" s="556"/>
      <c r="AT74" s="556"/>
      <c r="AU74" s="556"/>
      <c r="AV74" s="556"/>
    </row>
    <row r="75" spans="2:48" ht="14.4" customHeight="1" x14ac:dyDescent="0.25"/>
    <row r="76" spans="2:48" ht="14.4" customHeight="1" x14ac:dyDescent="0.25"/>
  </sheetData>
  <mergeCells count="3">
    <mergeCell ref="A5:O6"/>
    <mergeCell ref="B12:N12"/>
    <mergeCell ref="B45:B64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U76"/>
  <sheetViews>
    <sheetView topLeftCell="J1" zoomScale="75" zoomScaleNormal="75" workbookViewId="0">
      <selection activeCell="AD13" sqref="AD13:AU45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5" width="5.6640625" style="16" customWidth="1"/>
    <col min="26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47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47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47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47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47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47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47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47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 t="s">
        <v>303</v>
      </c>
      <c r="P8" s="12"/>
      <c r="Q8" s="12"/>
      <c r="R8" s="16"/>
      <c r="S8" s="16"/>
      <c r="T8" s="16"/>
      <c r="U8" s="16"/>
      <c r="V8" s="16"/>
      <c r="W8" s="16"/>
      <c r="X8" s="16"/>
    </row>
    <row r="9" spans="1:47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47" ht="16.5" customHeight="1" thickTop="1" thickBot="1" x14ac:dyDescent="0.4">
      <c r="A10" s="159"/>
      <c r="B10" s="528" t="s">
        <v>315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2"/>
      <c r="R10" s="16"/>
      <c r="S10" s="16"/>
      <c r="T10" s="16"/>
      <c r="U10" s="16"/>
      <c r="V10" s="16"/>
      <c r="W10" s="16"/>
      <c r="X10" s="16"/>
    </row>
    <row r="11" spans="1:47" ht="8.4" customHeight="1" thickTop="1" thickBot="1" x14ac:dyDescent="0.4">
      <c r="A11" s="522"/>
      <c r="B11" s="529"/>
      <c r="G11" s="523"/>
      <c r="H11" s="523"/>
      <c r="I11" s="523"/>
      <c r="J11" s="523"/>
      <c r="K11" s="523"/>
      <c r="L11" s="523"/>
      <c r="M11" s="523"/>
      <c r="N11" s="523"/>
      <c r="Q11" s="17"/>
      <c r="R11" s="16"/>
      <c r="S11" s="16"/>
      <c r="T11" s="16"/>
      <c r="U11" s="16"/>
      <c r="V11" s="16"/>
      <c r="W11" s="16"/>
      <c r="X11" s="16"/>
    </row>
    <row r="12" spans="1:47" customFormat="1" ht="15" thickTop="1" x14ac:dyDescent="0.3">
      <c r="B12" s="605" t="s">
        <v>40</v>
      </c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7"/>
    </row>
    <row r="13" spans="1:47" customFormat="1" ht="14.4" x14ac:dyDescent="0.3">
      <c r="B13" s="276"/>
      <c r="C13" s="277"/>
      <c r="D13" s="278"/>
      <c r="E13" s="279">
        <v>2006</v>
      </c>
      <c r="F13" s="279">
        <v>2007</v>
      </c>
      <c r="G13" s="279">
        <v>2008</v>
      </c>
      <c r="H13" s="279">
        <v>2009</v>
      </c>
      <c r="I13" s="279">
        <v>2010</v>
      </c>
      <c r="J13" s="279">
        <v>2011</v>
      </c>
      <c r="K13" s="279">
        <v>2012</v>
      </c>
      <c r="L13" s="279">
        <v>2013</v>
      </c>
      <c r="M13" s="279">
        <v>2014</v>
      </c>
      <c r="N13" s="280">
        <v>2015</v>
      </c>
      <c r="O13" s="16"/>
      <c r="P13" s="291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218"/>
      <c r="AE13" s="218">
        <v>1</v>
      </c>
      <c r="AF13" s="218">
        <v>2</v>
      </c>
      <c r="AG13" s="218">
        <v>3</v>
      </c>
      <c r="AH13" s="218">
        <v>4</v>
      </c>
      <c r="AI13" s="218">
        <v>5</v>
      </c>
      <c r="AJ13" s="218">
        <v>6</v>
      </c>
      <c r="AK13" s="218">
        <v>7</v>
      </c>
      <c r="AL13" s="218">
        <v>8</v>
      </c>
      <c r="AM13" s="218">
        <v>9</v>
      </c>
      <c r="AN13" s="218">
        <v>10</v>
      </c>
      <c r="AO13" s="218">
        <v>11</v>
      </c>
      <c r="AP13" s="218">
        <v>12</v>
      </c>
      <c r="AQ13" s="218">
        <v>13</v>
      </c>
      <c r="AR13" s="218">
        <v>14</v>
      </c>
      <c r="AS13" s="218"/>
      <c r="AT13" s="218"/>
      <c r="AU13" s="218"/>
    </row>
    <row r="14" spans="1:47" customFormat="1" ht="7.35" customHeight="1" x14ac:dyDescent="0.3">
      <c r="B14" s="265"/>
      <c r="C14" s="8"/>
      <c r="D14" s="16"/>
      <c r="E14" s="9"/>
      <c r="F14" s="9"/>
      <c r="G14" s="9"/>
      <c r="H14" s="9"/>
      <c r="I14" s="9"/>
      <c r="J14" s="9"/>
      <c r="K14" s="9"/>
      <c r="L14" s="9"/>
      <c r="M14" s="9"/>
      <c r="N14" s="266"/>
      <c r="O14" s="16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218"/>
      <c r="AE14" s="218"/>
      <c r="AF14" s="218"/>
      <c r="AG14" s="218"/>
      <c r="AH14" s="218"/>
      <c r="AI14" s="218">
        <v>2006</v>
      </c>
      <c r="AJ14" s="218">
        <v>2007</v>
      </c>
      <c r="AK14" s="218">
        <v>2008</v>
      </c>
      <c r="AL14" s="218">
        <v>2009</v>
      </c>
      <c r="AM14" s="218">
        <v>2010</v>
      </c>
      <c r="AN14" s="218">
        <v>2011</v>
      </c>
      <c r="AO14" s="218">
        <v>2012</v>
      </c>
      <c r="AP14" s="218">
        <v>2013</v>
      </c>
      <c r="AQ14" s="218">
        <v>2014</v>
      </c>
      <c r="AR14" s="218">
        <v>2015</v>
      </c>
      <c r="AS14" s="218"/>
      <c r="AT14" s="218"/>
      <c r="AU14" s="218"/>
    </row>
    <row r="15" spans="1:47" customFormat="1" ht="14.4" x14ac:dyDescent="0.3">
      <c r="A15" s="264">
        <f t="shared" ref="A15:A43" si="0">RANK(N15,$N$15:$N$43)</f>
        <v>16</v>
      </c>
      <c r="B15" s="267"/>
      <c r="C15" s="281" t="s">
        <v>174</v>
      </c>
      <c r="D15" s="262"/>
      <c r="E15" s="321"/>
      <c r="F15" s="6">
        <v>57</v>
      </c>
      <c r="G15" s="7">
        <v>61</v>
      </c>
      <c r="H15" s="7">
        <v>65</v>
      </c>
      <c r="I15" s="7">
        <v>68</v>
      </c>
      <c r="J15" s="7">
        <v>71</v>
      </c>
      <c r="K15" s="7">
        <v>73</v>
      </c>
      <c r="L15" s="7">
        <v>75</v>
      </c>
      <c r="M15" s="7">
        <v>78</v>
      </c>
      <c r="N15" s="268">
        <v>79.000010000000003</v>
      </c>
      <c r="O15" s="16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218"/>
      <c r="AE15" s="554">
        <v>29</v>
      </c>
      <c r="AF15" s="218">
        <f t="shared" ref="AF15:AF43" si="1">VLOOKUP($AE15,$A$15:$N$43,AE$13,0)</f>
        <v>29</v>
      </c>
      <c r="AG15" s="218" t="str">
        <f t="shared" ref="AG15:AR24" si="2">VLOOKUP($AE15,$A$15:$N$43,AG$13,0)</f>
        <v>Rumanía</v>
      </c>
      <c r="AH15" s="218">
        <f t="shared" si="2"/>
        <v>0</v>
      </c>
      <c r="AI15" s="218">
        <f t="shared" si="2"/>
        <v>21</v>
      </c>
      <c r="AJ15" s="218">
        <f t="shared" si="2"/>
        <v>24</v>
      </c>
      <c r="AK15" s="218">
        <f t="shared" si="2"/>
        <v>29</v>
      </c>
      <c r="AL15" s="218">
        <f t="shared" si="2"/>
        <v>33</v>
      </c>
      <c r="AM15" s="218">
        <f t="shared" si="2"/>
        <v>36</v>
      </c>
      <c r="AN15" s="218">
        <f t="shared" si="2"/>
        <v>40</v>
      </c>
      <c r="AO15" s="218">
        <f t="shared" si="2"/>
        <v>46</v>
      </c>
      <c r="AP15" s="218">
        <f t="shared" si="2"/>
        <v>50</v>
      </c>
      <c r="AQ15" s="218">
        <f t="shared" si="2"/>
        <v>54</v>
      </c>
      <c r="AR15" s="218">
        <f t="shared" si="2"/>
        <v>56.000239999999998</v>
      </c>
      <c r="AS15" s="218"/>
      <c r="AT15" s="218"/>
      <c r="AU15" s="218"/>
    </row>
    <row r="16" spans="1:47" customFormat="1" ht="14.4" x14ac:dyDescent="0.3">
      <c r="A16" s="264">
        <f t="shared" si="0"/>
        <v>10</v>
      </c>
      <c r="B16" s="267"/>
      <c r="C16" s="283" t="s">
        <v>25</v>
      </c>
      <c r="D16" s="16"/>
      <c r="E16" s="4">
        <v>62</v>
      </c>
      <c r="F16" s="4">
        <v>67</v>
      </c>
      <c r="G16" s="5">
        <v>69</v>
      </c>
      <c r="H16" s="5">
        <v>75</v>
      </c>
      <c r="I16" s="5">
        <v>78</v>
      </c>
      <c r="J16" s="5">
        <v>82</v>
      </c>
      <c r="K16" s="5">
        <v>81</v>
      </c>
      <c r="L16" s="5">
        <v>82</v>
      </c>
      <c r="M16" s="5">
        <v>85</v>
      </c>
      <c r="N16" s="269">
        <v>85.000020000000006</v>
      </c>
      <c r="O16" s="16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218"/>
      <c r="AE16" s="554">
        <v>28</v>
      </c>
      <c r="AF16" s="218">
        <f t="shared" si="1"/>
        <v>28</v>
      </c>
      <c r="AG16" s="218" t="str">
        <f t="shared" si="2"/>
        <v>Bulgaria</v>
      </c>
      <c r="AH16" s="218">
        <f t="shared" si="2"/>
        <v>0</v>
      </c>
      <c r="AI16" s="218">
        <f t="shared" si="2"/>
        <v>24</v>
      </c>
      <c r="AJ16" s="218">
        <f t="shared" si="2"/>
        <v>31</v>
      </c>
      <c r="AK16" s="218">
        <f t="shared" si="2"/>
        <v>35</v>
      </c>
      <c r="AL16" s="218">
        <f t="shared" si="2"/>
        <v>42</v>
      </c>
      <c r="AM16" s="218">
        <f t="shared" si="2"/>
        <v>43</v>
      </c>
      <c r="AN16" s="218">
        <f t="shared" si="2"/>
        <v>48</v>
      </c>
      <c r="AO16" s="218">
        <f t="shared" si="2"/>
        <v>52</v>
      </c>
      <c r="AP16" s="218">
        <f t="shared" si="2"/>
        <v>53</v>
      </c>
      <c r="AQ16" s="218">
        <f t="shared" si="2"/>
        <v>55</v>
      </c>
      <c r="AR16" s="218">
        <f t="shared" si="2"/>
        <v>57.000030000000002</v>
      </c>
      <c r="AS16" s="218"/>
      <c r="AT16" s="218"/>
      <c r="AU16" s="218"/>
    </row>
    <row r="17" spans="1:47" customFormat="1" ht="14.4" x14ac:dyDescent="0.3">
      <c r="A17" s="264">
        <f t="shared" si="0"/>
        <v>28</v>
      </c>
      <c r="B17" s="267"/>
      <c r="C17" s="283" t="s">
        <v>158</v>
      </c>
      <c r="D17" s="16"/>
      <c r="E17" s="4">
        <v>24</v>
      </c>
      <c r="F17" s="4">
        <v>31</v>
      </c>
      <c r="G17" s="5">
        <v>35</v>
      </c>
      <c r="H17" s="5">
        <v>42</v>
      </c>
      <c r="I17" s="5">
        <v>43</v>
      </c>
      <c r="J17" s="5">
        <v>48</v>
      </c>
      <c r="K17" s="5">
        <v>52</v>
      </c>
      <c r="L17" s="5">
        <v>53</v>
      </c>
      <c r="M17" s="5">
        <v>55</v>
      </c>
      <c r="N17" s="269">
        <v>57.000030000000002</v>
      </c>
      <c r="O17" s="16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218"/>
      <c r="AE17" s="554">
        <v>27</v>
      </c>
      <c r="AF17" s="218">
        <f t="shared" si="1"/>
        <v>27</v>
      </c>
      <c r="AG17" s="218" t="str">
        <f t="shared" si="2"/>
        <v>Italia</v>
      </c>
      <c r="AH17" s="218">
        <f t="shared" si="2"/>
        <v>0</v>
      </c>
      <c r="AI17" s="218">
        <f t="shared" si="2"/>
        <v>36</v>
      </c>
      <c r="AJ17" s="218">
        <f t="shared" si="2"/>
        <v>38</v>
      </c>
      <c r="AK17" s="218">
        <f t="shared" si="2"/>
        <v>42</v>
      </c>
      <c r="AL17" s="218">
        <f t="shared" si="2"/>
        <v>46</v>
      </c>
      <c r="AM17" s="218">
        <f t="shared" si="2"/>
        <v>51</v>
      </c>
      <c r="AN17" s="218">
        <f t="shared" si="2"/>
        <v>54</v>
      </c>
      <c r="AO17" s="218">
        <f t="shared" si="2"/>
        <v>56</v>
      </c>
      <c r="AP17" s="218">
        <f t="shared" si="2"/>
        <v>58</v>
      </c>
      <c r="AQ17" s="218">
        <f t="shared" si="2"/>
        <v>62</v>
      </c>
      <c r="AR17" s="218">
        <f t="shared" si="2"/>
        <v>66.000129999999999</v>
      </c>
      <c r="AS17" s="218"/>
      <c r="AT17" s="218"/>
      <c r="AU17" s="218"/>
    </row>
    <row r="18" spans="1:47" customFormat="1" ht="14.4" x14ac:dyDescent="0.3">
      <c r="A18" s="264">
        <f t="shared" si="0"/>
        <v>12</v>
      </c>
      <c r="B18" s="267"/>
      <c r="C18" s="283" t="s">
        <v>175</v>
      </c>
      <c r="D18" s="16"/>
      <c r="E18" s="4">
        <v>44</v>
      </c>
      <c r="F18" s="4">
        <v>49</v>
      </c>
      <c r="G18" s="5">
        <v>58</v>
      </c>
      <c r="H18" s="5">
        <v>60</v>
      </c>
      <c r="I18" s="5">
        <v>66</v>
      </c>
      <c r="J18" s="5">
        <v>70</v>
      </c>
      <c r="K18" s="5">
        <v>73</v>
      </c>
      <c r="L18" s="5">
        <v>74</v>
      </c>
      <c r="M18" s="5">
        <v>80</v>
      </c>
      <c r="N18" s="269">
        <v>81.000039999999998</v>
      </c>
      <c r="O18" s="16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218"/>
      <c r="AE18" s="554">
        <v>26</v>
      </c>
      <c r="AF18" s="218">
        <f t="shared" si="1"/>
        <v>26</v>
      </c>
      <c r="AG18" s="218" t="str">
        <f t="shared" si="2"/>
        <v>Grecia</v>
      </c>
      <c r="AH18" s="218">
        <f t="shared" si="2"/>
        <v>0</v>
      </c>
      <c r="AI18" s="218">
        <f t="shared" si="2"/>
        <v>29</v>
      </c>
      <c r="AJ18" s="218">
        <f t="shared" si="2"/>
        <v>33</v>
      </c>
      <c r="AK18" s="218">
        <f t="shared" si="2"/>
        <v>38</v>
      </c>
      <c r="AL18" s="218">
        <f t="shared" si="2"/>
        <v>42</v>
      </c>
      <c r="AM18" s="218">
        <f t="shared" si="2"/>
        <v>44</v>
      </c>
      <c r="AN18" s="218">
        <f t="shared" si="2"/>
        <v>52</v>
      </c>
      <c r="AO18" s="218">
        <f t="shared" si="2"/>
        <v>55</v>
      </c>
      <c r="AP18" s="218">
        <f t="shared" si="2"/>
        <v>60</v>
      </c>
      <c r="AQ18" s="218">
        <f t="shared" si="2"/>
        <v>63</v>
      </c>
      <c r="AR18" s="218">
        <f t="shared" si="2"/>
        <v>67.00009</v>
      </c>
      <c r="AS18" s="218"/>
      <c r="AT18" s="218"/>
      <c r="AU18" s="218"/>
    </row>
    <row r="19" spans="1:47" customFormat="1" ht="14.4" x14ac:dyDescent="0.3">
      <c r="A19" s="264">
        <f t="shared" si="0"/>
        <v>2</v>
      </c>
      <c r="B19" s="267"/>
      <c r="C19" s="283" t="s">
        <v>26</v>
      </c>
      <c r="D19" s="16"/>
      <c r="E19" s="4">
        <v>83</v>
      </c>
      <c r="F19" s="4">
        <v>81</v>
      </c>
      <c r="G19" s="5">
        <v>84</v>
      </c>
      <c r="H19" s="5">
        <v>86</v>
      </c>
      <c r="I19" s="5">
        <v>88</v>
      </c>
      <c r="J19" s="5">
        <v>90</v>
      </c>
      <c r="K19" s="5">
        <v>92</v>
      </c>
      <c r="L19" s="5">
        <v>95</v>
      </c>
      <c r="M19" s="5">
        <v>96</v>
      </c>
      <c r="N19" s="269">
        <v>96.000050000000002</v>
      </c>
      <c r="O19" s="16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218"/>
      <c r="AE19" s="554">
        <v>25</v>
      </c>
      <c r="AF19" s="218">
        <f t="shared" si="1"/>
        <v>25</v>
      </c>
      <c r="AG19" s="218" t="str">
        <f t="shared" si="2"/>
        <v>Polonia</v>
      </c>
      <c r="AH19" s="218">
        <f t="shared" si="2"/>
        <v>0</v>
      </c>
      <c r="AI19" s="218">
        <f t="shared" si="2"/>
        <v>40</v>
      </c>
      <c r="AJ19" s="218">
        <f t="shared" si="2"/>
        <v>44</v>
      </c>
      <c r="AK19" s="218">
        <f t="shared" si="2"/>
        <v>49</v>
      </c>
      <c r="AL19" s="218">
        <f t="shared" si="2"/>
        <v>56</v>
      </c>
      <c r="AM19" s="218">
        <f t="shared" si="2"/>
        <v>59</v>
      </c>
      <c r="AN19" s="218">
        <f t="shared" si="2"/>
        <v>62</v>
      </c>
      <c r="AO19" s="218">
        <f t="shared" si="2"/>
        <v>62</v>
      </c>
      <c r="AP19" s="218">
        <f t="shared" si="2"/>
        <v>63</v>
      </c>
      <c r="AQ19" s="218">
        <f t="shared" si="2"/>
        <v>67</v>
      </c>
      <c r="AR19" s="218">
        <f t="shared" si="2"/>
        <v>68.000219999999999</v>
      </c>
      <c r="AS19" s="218"/>
      <c r="AT19" s="218"/>
      <c r="AU19" s="218"/>
    </row>
    <row r="20" spans="1:47" customFormat="1" ht="14.4" x14ac:dyDescent="0.3">
      <c r="A20" s="264">
        <f t="shared" si="0"/>
        <v>8</v>
      </c>
      <c r="B20" s="267"/>
      <c r="C20" s="283" t="s">
        <v>27</v>
      </c>
      <c r="D20" s="16"/>
      <c r="E20" s="4">
        <v>69</v>
      </c>
      <c r="F20" s="4">
        <v>72</v>
      </c>
      <c r="G20" s="5">
        <v>75</v>
      </c>
      <c r="H20" s="5">
        <v>77</v>
      </c>
      <c r="I20" s="5">
        <v>80</v>
      </c>
      <c r="J20" s="5">
        <v>81</v>
      </c>
      <c r="K20" s="5">
        <v>82</v>
      </c>
      <c r="L20" s="5">
        <v>84</v>
      </c>
      <c r="M20" s="5">
        <v>86</v>
      </c>
      <c r="N20" s="269">
        <v>88.000060000000005</v>
      </c>
      <c r="O20" s="16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218"/>
      <c r="AE20" s="554">
        <v>24</v>
      </c>
      <c r="AF20" s="218">
        <f t="shared" si="1"/>
        <v>24</v>
      </c>
      <c r="AG20" s="218" t="str">
        <f t="shared" si="2"/>
        <v>Portugal</v>
      </c>
      <c r="AH20" s="218">
        <f t="shared" si="2"/>
        <v>0</v>
      </c>
      <c r="AI20" s="218">
        <f t="shared" si="2"/>
        <v>36</v>
      </c>
      <c r="AJ20" s="218">
        <f t="shared" si="2"/>
        <v>40</v>
      </c>
      <c r="AK20" s="218">
        <f t="shared" si="2"/>
        <v>42</v>
      </c>
      <c r="AL20" s="218">
        <f t="shared" si="2"/>
        <v>46</v>
      </c>
      <c r="AM20" s="218">
        <f t="shared" si="2"/>
        <v>51</v>
      </c>
      <c r="AN20" s="218">
        <f t="shared" si="2"/>
        <v>55</v>
      </c>
      <c r="AO20" s="218">
        <f t="shared" si="2"/>
        <v>60</v>
      </c>
      <c r="AP20" s="218">
        <f t="shared" si="2"/>
        <v>62</v>
      </c>
      <c r="AQ20" s="218">
        <f t="shared" si="2"/>
        <v>65</v>
      </c>
      <c r="AR20" s="218">
        <f t="shared" si="2"/>
        <v>69.000230000000002</v>
      </c>
      <c r="AS20" s="218"/>
      <c r="AT20" s="218"/>
      <c r="AU20" s="218"/>
    </row>
    <row r="21" spans="1:47" customFormat="1" ht="14.4" x14ac:dyDescent="0.3">
      <c r="A21" s="264">
        <f t="shared" si="0"/>
        <v>7</v>
      </c>
      <c r="B21" s="267"/>
      <c r="C21" s="283" t="s">
        <v>159</v>
      </c>
      <c r="D21" s="16"/>
      <c r="E21" s="4">
        <v>61</v>
      </c>
      <c r="F21" s="4">
        <v>63</v>
      </c>
      <c r="G21" s="5">
        <v>66</v>
      </c>
      <c r="H21" s="5">
        <v>71</v>
      </c>
      <c r="I21" s="5">
        <v>74</v>
      </c>
      <c r="J21" s="5">
        <v>76</v>
      </c>
      <c r="K21" s="5">
        <v>78</v>
      </c>
      <c r="L21" s="5">
        <v>79</v>
      </c>
      <c r="M21" s="5">
        <v>84</v>
      </c>
      <c r="N21" s="269">
        <v>88.000069999999994</v>
      </c>
      <c r="O21" s="16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218"/>
      <c r="AE21" s="554">
        <v>23</v>
      </c>
      <c r="AF21" s="218">
        <f t="shared" si="1"/>
        <v>23</v>
      </c>
      <c r="AG21" s="218" t="str">
        <f t="shared" si="2"/>
        <v>Croacia</v>
      </c>
      <c r="AH21" s="218">
        <f t="shared" si="2"/>
        <v>0</v>
      </c>
      <c r="AI21" s="218">
        <f t="shared" si="2"/>
        <v>0</v>
      </c>
      <c r="AJ21" s="218">
        <f t="shared" si="2"/>
        <v>38</v>
      </c>
      <c r="AK21" s="218">
        <f t="shared" si="2"/>
        <v>42</v>
      </c>
      <c r="AL21" s="218">
        <f t="shared" si="2"/>
        <v>47</v>
      </c>
      <c r="AM21" s="218">
        <f t="shared" si="2"/>
        <v>54</v>
      </c>
      <c r="AN21" s="218">
        <f t="shared" si="2"/>
        <v>58</v>
      </c>
      <c r="AO21" s="218">
        <f t="shared" si="2"/>
        <v>62</v>
      </c>
      <c r="AP21" s="218">
        <f t="shared" si="2"/>
        <v>67</v>
      </c>
      <c r="AQ21" s="218">
        <f t="shared" si="2"/>
        <v>69</v>
      </c>
      <c r="AR21" s="218">
        <f t="shared" si="2"/>
        <v>70.000119999999995</v>
      </c>
      <c r="AS21" s="218"/>
      <c r="AT21" s="218"/>
      <c r="AU21" s="218"/>
    </row>
    <row r="22" spans="1:47" customFormat="1" ht="14.4" x14ac:dyDescent="0.3">
      <c r="A22" s="264">
        <f t="shared" si="0"/>
        <v>13</v>
      </c>
      <c r="B22" s="267"/>
      <c r="C22" s="283" t="s">
        <v>28</v>
      </c>
      <c r="D22" s="16"/>
      <c r="E22" s="4">
        <v>51</v>
      </c>
      <c r="F22" s="4">
        <v>58</v>
      </c>
      <c r="G22" s="5">
        <v>63</v>
      </c>
      <c r="H22" s="5">
        <v>65</v>
      </c>
      <c r="I22" s="5">
        <v>67</v>
      </c>
      <c r="J22" s="5">
        <v>75</v>
      </c>
      <c r="K22" s="5">
        <v>77</v>
      </c>
      <c r="L22" s="5">
        <v>78</v>
      </c>
      <c r="M22" s="5">
        <v>80</v>
      </c>
      <c r="N22" s="269">
        <v>80.000079999999997</v>
      </c>
      <c r="O22" s="16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218"/>
      <c r="AE22" s="554">
        <v>22</v>
      </c>
      <c r="AF22" s="218">
        <f t="shared" si="1"/>
        <v>22</v>
      </c>
      <c r="AG22" s="218" t="str">
        <f t="shared" si="2"/>
        <v>Lituania</v>
      </c>
      <c r="AH22" s="218">
        <f t="shared" si="2"/>
        <v>0</v>
      </c>
      <c r="AI22" s="218">
        <f t="shared" si="2"/>
        <v>42</v>
      </c>
      <c r="AJ22" s="218">
        <f t="shared" si="2"/>
        <v>49</v>
      </c>
      <c r="AK22" s="218">
        <f t="shared" si="2"/>
        <v>53</v>
      </c>
      <c r="AL22" s="218">
        <f t="shared" si="2"/>
        <v>58</v>
      </c>
      <c r="AM22" s="218">
        <f t="shared" si="2"/>
        <v>60</v>
      </c>
      <c r="AN22" s="218">
        <f t="shared" si="2"/>
        <v>63</v>
      </c>
      <c r="AO22" s="218">
        <f t="shared" si="2"/>
        <v>66</v>
      </c>
      <c r="AP22" s="218">
        <f t="shared" si="2"/>
        <v>68</v>
      </c>
      <c r="AQ22" s="218">
        <f t="shared" si="2"/>
        <v>72</v>
      </c>
      <c r="AR22" s="218">
        <f t="shared" si="2"/>
        <v>71.000159999999994</v>
      </c>
      <c r="AS22" s="218"/>
      <c r="AT22" s="218"/>
      <c r="AU22" s="218"/>
    </row>
    <row r="23" spans="1:47" customFormat="1" ht="14.4" x14ac:dyDescent="0.3">
      <c r="A23" s="264">
        <f t="shared" si="0"/>
        <v>26</v>
      </c>
      <c r="B23" s="267"/>
      <c r="C23" s="283" t="s">
        <v>29</v>
      </c>
      <c r="D23" s="16"/>
      <c r="E23" s="4">
        <v>29</v>
      </c>
      <c r="F23" s="4">
        <v>33</v>
      </c>
      <c r="G23" s="5">
        <v>38</v>
      </c>
      <c r="H23" s="5">
        <v>42</v>
      </c>
      <c r="I23" s="5">
        <v>44</v>
      </c>
      <c r="J23" s="5">
        <v>52</v>
      </c>
      <c r="K23" s="5">
        <v>55</v>
      </c>
      <c r="L23" s="5">
        <v>60</v>
      </c>
      <c r="M23" s="5">
        <v>63</v>
      </c>
      <c r="N23" s="269">
        <v>67.00009</v>
      </c>
      <c r="O23" s="16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218"/>
      <c r="AE23" s="554">
        <v>21</v>
      </c>
      <c r="AF23" s="218">
        <f t="shared" si="1"/>
        <v>21</v>
      </c>
      <c r="AG23" s="218" t="str">
        <f t="shared" si="2"/>
        <v>Chipre</v>
      </c>
      <c r="AH23" s="218">
        <f t="shared" si="2"/>
        <v>0</v>
      </c>
      <c r="AI23" s="218">
        <f t="shared" si="2"/>
        <v>34</v>
      </c>
      <c r="AJ23" s="218">
        <f t="shared" si="2"/>
        <v>38</v>
      </c>
      <c r="AK23" s="218">
        <f t="shared" si="2"/>
        <v>39</v>
      </c>
      <c r="AL23" s="218">
        <f t="shared" si="2"/>
        <v>48</v>
      </c>
      <c r="AM23" s="218">
        <f t="shared" si="2"/>
        <v>52</v>
      </c>
      <c r="AN23" s="218">
        <f t="shared" si="2"/>
        <v>57</v>
      </c>
      <c r="AO23" s="218">
        <f t="shared" si="2"/>
        <v>61</v>
      </c>
      <c r="AP23" s="218">
        <f t="shared" si="2"/>
        <v>65</v>
      </c>
      <c r="AQ23" s="218">
        <f t="shared" si="2"/>
        <v>69</v>
      </c>
      <c r="AR23" s="218">
        <f t="shared" si="2"/>
        <v>72.000140000000002</v>
      </c>
      <c r="AS23" s="218"/>
      <c r="AT23" s="218"/>
      <c r="AU23" s="218"/>
    </row>
    <row r="24" spans="1:47" customFormat="1" ht="14.4" x14ac:dyDescent="0.3">
      <c r="A24" s="264">
        <f t="shared" si="0"/>
        <v>14</v>
      </c>
      <c r="B24" s="267"/>
      <c r="C24" s="284" t="s">
        <v>39</v>
      </c>
      <c r="D24" s="49"/>
      <c r="E24" s="2">
        <v>47</v>
      </c>
      <c r="F24" s="2">
        <v>51</v>
      </c>
      <c r="G24" s="3">
        <v>56</v>
      </c>
      <c r="H24" s="3">
        <v>59</v>
      </c>
      <c r="I24" s="3">
        <v>64</v>
      </c>
      <c r="J24" s="3">
        <v>66</v>
      </c>
      <c r="K24" s="3">
        <v>69</v>
      </c>
      <c r="L24" s="3">
        <v>72</v>
      </c>
      <c r="M24" s="3">
        <v>76</v>
      </c>
      <c r="N24" s="270">
        <v>79.000200000000007</v>
      </c>
      <c r="O24" s="16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218"/>
      <c r="AE24" s="554">
        <v>20</v>
      </c>
      <c r="AF24" s="218">
        <f t="shared" si="1"/>
        <v>20</v>
      </c>
      <c r="AG24" s="218" t="str">
        <f t="shared" si="2"/>
        <v>Hungría</v>
      </c>
      <c r="AH24" s="218">
        <f t="shared" si="2"/>
        <v>0</v>
      </c>
      <c r="AI24" s="218">
        <f t="shared" si="2"/>
        <v>44</v>
      </c>
      <c r="AJ24" s="218">
        <f t="shared" si="2"/>
        <v>51</v>
      </c>
      <c r="AK24" s="218">
        <f t="shared" si="2"/>
        <v>58</v>
      </c>
      <c r="AL24" s="218">
        <f t="shared" si="2"/>
        <v>59</v>
      </c>
      <c r="AM24" s="218">
        <f t="shared" si="2"/>
        <v>61</v>
      </c>
      <c r="AN24" s="218">
        <f t="shared" si="2"/>
        <v>67</v>
      </c>
      <c r="AO24" s="218">
        <f t="shared" si="2"/>
        <v>70</v>
      </c>
      <c r="AP24" s="218">
        <f t="shared" si="2"/>
        <v>72</v>
      </c>
      <c r="AQ24" s="218">
        <f t="shared" si="2"/>
        <v>76</v>
      </c>
      <c r="AR24" s="218">
        <f t="shared" si="2"/>
        <v>73.00018</v>
      </c>
      <c r="AS24" s="218"/>
      <c r="AT24" s="218"/>
      <c r="AU24" s="218"/>
    </row>
    <row r="25" spans="1:47" customFormat="1" ht="14.4" x14ac:dyDescent="0.3">
      <c r="A25" s="264">
        <f t="shared" si="0"/>
        <v>9</v>
      </c>
      <c r="B25" s="267"/>
      <c r="C25" s="283" t="s">
        <v>30</v>
      </c>
      <c r="D25" s="16"/>
      <c r="E25" s="4">
        <v>47</v>
      </c>
      <c r="F25" s="4">
        <v>62</v>
      </c>
      <c r="G25" s="5">
        <v>68</v>
      </c>
      <c r="H25" s="5">
        <v>71</v>
      </c>
      <c r="I25" s="5">
        <v>75</v>
      </c>
      <c r="J25" s="5">
        <v>78</v>
      </c>
      <c r="K25" s="5">
        <v>81</v>
      </c>
      <c r="L25" s="5">
        <v>82</v>
      </c>
      <c r="M25" s="5">
        <v>84</v>
      </c>
      <c r="N25" s="269">
        <v>85.000110000000006</v>
      </c>
      <c r="O25" s="16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218"/>
      <c r="AE25" s="554">
        <v>19</v>
      </c>
      <c r="AF25" s="218">
        <f t="shared" si="1"/>
        <v>19</v>
      </c>
      <c r="AG25" s="218" t="str">
        <f t="shared" ref="AG25:AR34" si="3">VLOOKUP($AE25,$A$15:$N$43,AG$13,0)</f>
        <v>Eslovenia</v>
      </c>
      <c r="AH25" s="218">
        <f t="shared" si="3"/>
        <v>0</v>
      </c>
      <c r="AI25" s="218">
        <f t="shared" si="3"/>
        <v>51</v>
      </c>
      <c r="AJ25" s="218">
        <f t="shared" si="3"/>
        <v>53</v>
      </c>
      <c r="AK25" s="218">
        <f t="shared" si="3"/>
        <v>56</v>
      </c>
      <c r="AL25" s="218">
        <f t="shared" si="3"/>
        <v>62</v>
      </c>
      <c r="AM25" s="218">
        <f t="shared" si="3"/>
        <v>68</v>
      </c>
      <c r="AN25" s="218">
        <f t="shared" si="3"/>
        <v>67</v>
      </c>
      <c r="AO25" s="218">
        <f t="shared" si="3"/>
        <v>68</v>
      </c>
      <c r="AP25" s="218">
        <f t="shared" si="3"/>
        <v>73</v>
      </c>
      <c r="AQ25" s="218">
        <f t="shared" si="3"/>
        <v>72</v>
      </c>
      <c r="AR25" s="218">
        <f t="shared" si="3"/>
        <v>73.000249999999994</v>
      </c>
      <c r="AS25" s="218"/>
      <c r="AT25" s="218"/>
      <c r="AU25" s="218"/>
    </row>
    <row r="26" spans="1:47" customFormat="1" ht="14.4" x14ac:dyDescent="0.3">
      <c r="A26" s="264">
        <f t="shared" si="0"/>
        <v>23</v>
      </c>
      <c r="B26" s="267"/>
      <c r="C26" s="283" t="s">
        <v>176</v>
      </c>
      <c r="D26" s="16"/>
      <c r="E26" s="320"/>
      <c r="F26" s="4">
        <v>38</v>
      </c>
      <c r="G26" s="5">
        <v>42</v>
      </c>
      <c r="H26" s="5">
        <v>47</v>
      </c>
      <c r="I26" s="5">
        <v>54</v>
      </c>
      <c r="J26" s="5">
        <v>58</v>
      </c>
      <c r="K26" s="5">
        <v>62</v>
      </c>
      <c r="L26" s="5">
        <v>67</v>
      </c>
      <c r="M26" s="5">
        <v>69</v>
      </c>
      <c r="N26" s="269">
        <v>70.000119999999995</v>
      </c>
      <c r="O26" s="16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218"/>
      <c r="AE26" s="554">
        <v>18</v>
      </c>
      <c r="AF26" s="218">
        <f t="shared" si="1"/>
        <v>18</v>
      </c>
      <c r="AG26" s="218" t="str">
        <f t="shared" si="3"/>
        <v>Malta</v>
      </c>
      <c r="AH26" s="218">
        <f t="shared" si="3"/>
        <v>0</v>
      </c>
      <c r="AI26" s="218">
        <f t="shared" si="3"/>
        <v>38</v>
      </c>
      <c r="AJ26" s="218">
        <f t="shared" si="3"/>
        <v>45</v>
      </c>
      <c r="AK26" s="218">
        <f t="shared" si="3"/>
        <v>49</v>
      </c>
      <c r="AL26" s="218">
        <f t="shared" si="3"/>
        <v>58</v>
      </c>
      <c r="AM26" s="218">
        <f t="shared" si="3"/>
        <v>62</v>
      </c>
      <c r="AN26" s="218">
        <f t="shared" si="3"/>
        <v>68</v>
      </c>
      <c r="AO26" s="218">
        <f t="shared" si="3"/>
        <v>69</v>
      </c>
      <c r="AP26" s="218">
        <f t="shared" si="3"/>
        <v>69</v>
      </c>
      <c r="AQ26" s="218">
        <f t="shared" si="3"/>
        <v>73</v>
      </c>
      <c r="AR26" s="218">
        <f t="shared" si="3"/>
        <v>76.000190000000003</v>
      </c>
      <c r="AS26" s="218"/>
      <c r="AT26" s="218"/>
      <c r="AU26" s="218"/>
    </row>
    <row r="27" spans="1:47" customFormat="1" ht="14.4" x14ac:dyDescent="0.3">
      <c r="A27" s="264">
        <f t="shared" si="0"/>
        <v>27</v>
      </c>
      <c r="B27" s="267"/>
      <c r="C27" s="283" t="s">
        <v>31</v>
      </c>
      <c r="D27" s="16"/>
      <c r="E27" s="4">
        <v>36</v>
      </c>
      <c r="F27" s="4">
        <v>38</v>
      </c>
      <c r="G27" s="5">
        <v>42</v>
      </c>
      <c r="H27" s="5">
        <v>46</v>
      </c>
      <c r="I27" s="5">
        <v>51</v>
      </c>
      <c r="J27" s="5">
        <v>54</v>
      </c>
      <c r="K27" s="5">
        <v>56</v>
      </c>
      <c r="L27" s="5">
        <v>58</v>
      </c>
      <c r="M27" s="5">
        <v>62</v>
      </c>
      <c r="N27" s="269">
        <v>66.000129999999999</v>
      </c>
      <c r="O27" s="16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218"/>
      <c r="AE27" s="554">
        <v>17</v>
      </c>
      <c r="AF27" s="218">
        <f t="shared" si="1"/>
        <v>17</v>
      </c>
      <c r="AG27" s="218" t="str">
        <f t="shared" si="3"/>
        <v>Eslovaquia</v>
      </c>
      <c r="AH27" s="218">
        <f t="shared" si="3"/>
        <v>0</v>
      </c>
      <c r="AI27" s="218">
        <f t="shared" si="3"/>
        <v>50</v>
      </c>
      <c r="AJ27" s="218">
        <f t="shared" si="3"/>
        <v>56</v>
      </c>
      <c r="AK27" s="218">
        <f t="shared" si="3"/>
        <v>66</v>
      </c>
      <c r="AL27" s="218">
        <f t="shared" si="3"/>
        <v>70</v>
      </c>
      <c r="AM27" s="218">
        <f t="shared" si="3"/>
        <v>76</v>
      </c>
      <c r="AN27" s="218">
        <f t="shared" si="3"/>
        <v>74</v>
      </c>
      <c r="AO27" s="218">
        <f t="shared" si="3"/>
        <v>77</v>
      </c>
      <c r="AP27" s="218">
        <f t="shared" si="3"/>
        <v>78</v>
      </c>
      <c r="AQ27" s="218">
        <f t="shared" si="3"/>
        <v>80</v>
      </c>
      <c r="AR27" s="218">
        <f t="shared" si="3"/>
        <v>78.000259999999997</v>
      </c>
      <c r="AS27" s="218"/>
      <c r="AT27" s="218"/>
      <c r="AU27" s="218"/>
    </row>
    <row r="28" spans="1:47" customFormat="1" ht="14.4" x14ac:dyDescent="0.3">
      <c r="A28" s="264">
        <f t="shared" si="0"/>
        <v>21</v>
      </c>
      <c r="B28" s="267"/>
      <c r="C28" s="283" t="s">
        <v>177</v>
      </c>
      <c r="D28" s="16"/>
      <c r="E28" s="4">
        <v>34</v>
      </c>
      <c r="F28" s="4">
        <v>38</v>
      </c>
      <c r="G28" s="5">
        <v>39</v>
      </c>
      <c r="H28" s="5">
        <v>48</v>
      </c>
      <c r="I28" s="5">
        <v>52</v>
      </c>
      <c r="J28" s="5">
        <v>57</v>
      </c>
      <c r="K28" s="5">
        <v>61</v>
      </c>
      <c r="L28" s="5">
        <v>65</v>
      </c>
      <c r="M28" s="5">
        <v>69</v>
      </c>
      <c r="N28" s="269">
        <v>72.000140000000002</v>
      </c>
      <c r="O28" s="16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218"/>
      <c r="AE28" s="554">
        <v>16</v>
      </c>
      <c r="AF28" s="218">
        <f t="shared" si="1"/>
        <v>16</v>
      </c>
      <c r="AG28" s="218" t="str">
        <f t="shared" si="3"/>
        <v>UE (28 países)</v>
      </c>
      <c r="AH28" s="218">
        <f t="shared" si="3"/>
        <v>0</v>
      </c>
      <c r="AI28" s="218">
        <f t="shared" si="3"/>
        <v>0</v>
      </c>
      <c r="AJ28" s="218">
        <f t="shared" si="3"/>
        <v>57</v>
      </c>
      <c r="AK28" s="218">
        <f t="shared" si="3"/>
        <v>61</v>
      </c>
      <c r="AL28" s="218">
        <f t="shared" si="3"/>
        <v>65</v>
      </c>
      <c r="AM28" s="218">
        <f t="shared" si="3"/>
        <v>68</v>
      </c>
      <c r="AN28" s="218">
        <f t="shared" si="3"/>
        <v>71</v>
      </c>
      <c r="AO28" s="218">
        <f t="shared" si="3"/>
        <v>73</v>
      </c>
      <c r="AP28" s="218">
        <f t="shared" si="3"/>
        <v>75</v>
      </c>
      <c r="AQ28" s="218">
        <f t="shared" si="3"/>
        <v>78</v>
      </c>
      <c r="AR28" s="218">
        <f t="shared" si="3"/>
        <v>79.000010000000003</v>
      </c>
      <c r="AS28" s="218"/>
      <c r="AT28" s="218"/>
      <c r="AU28" s="218"/>
    </row>
    <row r="29" spans="1:47" customFormat="1" ht="14.4" x14ac:dyDescent="0.3">
      <c r="A29" s="264">
        <f t="shared" si="0"/>
        <v>15</v>
      </c>
      <c r="B29" s="267"/>
      <c r="C29" s="283" t="s">
        <v>178</v>
      </c>
      <c r="D29" s="16"/>
      <c r="E29" s="4">
        <v>50</v>
      </c>
      <c r="F29" s="4">
        <v>55</v>
      </c>
      <c r="G29" s="5">
        <v>61</v>
      </c>
      <c r="H29" s="5">
        <v>64</v>
      </c>
      <c r="I29" s="5">
        <v>66</v>
      </c>
      <c r="J29" s="5">
        <v>70</v>
      </c>
      <c r="K29" s="5">
        <v>73</v>
      </c>
      <c r="L29" s="5">
        <v>75</v>
      </c>
      <c r="M29" s="5">
        <v>76</v>
      </c>
      <c r="N29" s="269">
        <v>79.000100000000003</v>
      </c>
      <c r="O29" s="16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218"/>
      <c r="AE29" s="554">
        <v>15</v>
      </c>
      <c r="AF29" s="218">
        <f t="shared" si="1"/>
        <v>15</v>
      </c>
      <c r="AG29" s="218" t="str">
        <f t="shared" si="3"/>
        <v>Letonia</v>
      </c>
      <c r="AH29" s="218">
        <f t="shared" si="3"/>
        <v>0</v>
      </c>
      <c r="AI29" s="218">
        <f t="shared" si="3"/>
        <v>50</v>
      </c>
      <c r="AJ29" s="218">
        <f t="shared" si="3"/>
        <v>55</v>
      </c>
      <c r="AK29" s="218">
        <f t="shared" si="3"/>
        <v>61</v>
      </c>
      <c r="AL29" s="218">
        <f t="shared" si="3"/>
        <v>64</v>
      </c>
      <c r="AM29" s="218">
        <f t="shared" si="3"/>
        <v>66</v>
      </c>
      <c r="AN29" s="218">
        <f t="shared" si="3"/>
        <v>70</v>
      </c>
      <c r="AO29" s="218">
        <f t="shared" si="3"/>
        <v>73</v>
      </c>
      <c r="AP29" s="218">
        <f t="shared" si="3"/>
        <v>75</v>
      </c>
      <c r="AQ29" s="218">
        <f t="shared" si="3"/>
        <v>76</v>
      </c>
      <c r="AR29" s="218">
        <f t="shared" si="3"/>
        <v>79.000100000000003</v>
      </c>
      <c r="AS29" s="218"/>
      <c r="AT29" s="218"/>
      <c r="AU29" s="218"/>
    </row>
    <row r="30" spans="1:47" customFormat="1" ht="14.4" x14ac:dyDescent="0.3">
      <c r="A30" s="264">
        <f t="shared" si="0"/>
        <v>22</v>
      </c>
      <c r="B30" s="267"/>
      <c r="C30" s="283" t="s">
        <v>179</v>
      </c>
      <c r="D30" s="16"/>
      <c r="E30" s="4">
        <v>42</v>
      </c>
      <c r="F30" s="4">
        <v>49</v>
      </c>
      <c r="G30" s="5">
        <v>53</v>
      </c>
      <c r="H30" s="5">
        <v>58</v>
      </c>
      <c r="I30" s="5">
        <v>60</v>
      </c>
      <c r="J30" s="5">
        <v>63</v>
      </c>
      <c r="K30" s="5">
        <v>66</v>
      </c>
      <c r="L30" s="5">
        <v>68</v>
      </c>
      <c r="M30" s="5">
        <v>72</v>
      </c>
      <c r="N30" s="269">
        <v>71.000159999999994</v>
      </c>
      <c r="O30" s="16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218"/>
      <c r="AE30" s="554">
        <v>14</v>
      </c>
      <c r="AF30" s="218">
        <f t="shared" si="1"/>
        <v>14</v>
      </c>
      <c r="AG30" s="218" t="str">
        <f t="shared" si="3"/>
        <v>España</v>
      </c>
      <c r="AH30" s="218">
        <f t="shared" si="3"/>
        <v>0</v>
      </c>
      <c r="AI30" s="218">
        <f t="shared" si="3"/>
        <v>47</v>
      </c>
      <c r="AJ30" s="218">
        <f t="shared" si="3"/>
        <v>51</v>
      </c>
      <c r="AK30" s="218">
        <f t="shared" si="3"/>
        <v>56</v>
      </c>
      <c r="AL30" s="218">
        <f t="shared" si="3"/>
        <v>59</v>
      </c>
      <c r="AM30" s="218">
        <f t="shared" si="3"/>
        <v>64</v>
      </c>
      <c r="AN30" s="218">
        <f t="shared" si="3"/>
        <v>66</v>
      </c>
      <c r="AO30" s="218">
        <f t="shared" si="3"/>
        <v>69</v>
      </c>
      <c r="AP30" s="218">
        <f t="shared" si="3"/>
        <v>72</v>
      </c>
      <c r="AQ30" s="218">
        <f t="shared" si="3"/>
        <v>76</v>
      </c>
      <c r="AR30" s="218">
        <f t="shared" si="3"/>
        <v>79.000200000000007</v>
      </c>
      <c r="AS30" s="218"/>
      <c r="AT30" s="218"/>
      <c r="AU30" s="218"/>
    </row>
    <row r="31" spans="1:47" s="113" customFormat="1" ht="14.4" x14ac:dyDescent="0.3">
      <c r="A31" s="264">
        <f t="shared" si="0"/>
        <v>1</v>
      </c>
      <c r="B31" s="271"/>
      <c r="C31" s="283" t="s">
        <v>32</v>
      </c>
      <c r="D31" s="16"/>
      <c r="E31" s="4">
        <v>71</v>
      </c>
      <c r="F31" s="4">
        <v>78</v>
      </c>
      <c r="G31" s="5">
        <v>81</v>
      </c>
      <c r="H31" s="5">
        <v>86</v>
      </c>
      <c r="I31" s="5">
        <v>90</v>
      </c>
      <c r="J31" s="5">
        <v>90</v>
      </c>
      <c r="K31" s="5">
        <v>92</v>
      </c>
      <c r="L31" s="5">
        <v>94</v>
      </c>
      <c r="M31" s="5">
        <v>95</v>
      </c>
      <c r="N31" s="269">
        <v>97.000169999999997</v>
      </c>
      <c r="AD31" s="218"/>
      <c r="AE31" s="554">
        <v>13</v>
      </c>
      <c r="AF31" s="218">
        <f t="shared" si="1"/>
        <v>13</v>
      </c>
      <c r="AG31" s="218" t="str">
        <f t="shared" si="3"/>
        <v>Irlanda</v>
      </c>
      <c r="AH31" s="218">
        <f t="shared" si="3"/>
        <v>0</v>
      </c>
      <c r="AI31" s="218">
        <f t="shared" si="3"/>
        <v>51</v>
      </c>
      <c r="AJ31" s="218">
        <f t="shared" si="3"/>
        <v>58</v>
      </c>
      <c r="AK31" s="218">
        <f t="shared" si="3"/>
        <v>63</v>
      </c>
      <c r="AL31" s="218">
        <f t="shared" si="3"/>
        <v>65</v>
      </c>
      <c r="AM31" s="218">
        <f t="shared" si="3"/>
        <v>67</v>
      </c>
      <c r="AN31" s="218">
        <f t="shared" si="3"/>
        <v>75</v>
      </c>
      <c r="AO31" s="218">
        <f t="shared" si="3"/>
        <v>77</v>
      </c>
      <c r="AP31" s="218">
        <f t="shared" si="3"/>
        <v>78</v>
      </c>
      <c r="AQ31" s="218">
        <f t="shared" si="3"/>
        <v>80</v>
      </c>
      <c r="AR31" s="218">
        <f t="shared" si="3"/>
        <v>80.000079999999997</v>
      </c>
      <c r="AS31" s="218"/>
      <c r="AT31" s="218"/>
      <c r="AU31" s="218"/>
    </row>
    <row r="32" spans="1:47" s="113" customFormat="1" ht="14.4" x14ac:dyDescent="0.3">
      <c r="A32" s="264">
        <f t="shared" si="0"/>
        <v>20</v>
      </c>
      <c r="B32" s="271"/>
      <c r="C32" s="283" t="s">
        <v>180</v>
      </c>
      <c r="D32" s="16"/>
      <c r="E32" s="4">
        <v>44</v>
      </c>
      <c r="F32" s="4">
        <v>51</v>
      </c>
      <c r="G32" s="5">
        <v>58</v>
      </c>
      <c r="H32" s="5">
        <v>59</v>
      </c>
      <c r="I32" s="5">
        <v>61</v>
      </c>
      <c r="J32" s="5">
        <v>67</v>
      </c>
      <c r="K32" s="5">
        <v>70</v>
      </c>
      <c r="L32" s="5">
        <v>72</v>
      </c>
      <c r="M32" s="5">
        <v>76</v>
      </c>
      <c r="N32" s="269">
        <v>73.00018</v>
      </c>
      <c r="AD32" s="218"/>
      <c r="AE32" s="554">
        <v>12</v>
      </c>
      <c r="AF32" s="218">
        <f t="shared" si="1"/>
        <v>12</v>
      </c>
      <c r="AG32" s="218" t="str">
        <f t="shared" si="3"/>
        <v>Rep. Checa</v>
      </c>
      <c r="AH32" s="218">
        <f t="shared" si="3"/>
        <v>0</v>
      </c>
      <c r="AI32" s="218">
        <f t="shared" si="3"/>
        <v>44</v>
      </c>
      <c r="AJ32" s="218">
        <f t="shared" si="3"/>
        <v>49</v>
      </c>
      <c r="AK32" s="218">
        <f t="shared" si="3"/>
        <v>58</v>
      </c>
      <c r="AL32" s="218">
        <f t="shared" si="3"/>
        <v>60</v>
      </c>
      <c r="AM32" s="218">
        <f t="shared" si="3"/>
        <v>66</v>
      </c>
      <c r="AN32" s="218">
        <f t="shared" si="3"/>
        <v>70</v>
      </c>
      <c r="AO32" s="218">
        <f t="shared" si="3"/>
        <v>73</v>
      </c>
      <c r="AP32" s="218">
        <f t="shared" si="3"/>
        <v>74</v>
      </c>
      <c r="AQ32" s="218">
        <f t="shared" si="3"/>
        <v>80</v>
      </c>
      <c r="AR32" s="218">
        <f t="shared" si="3"/>
        <v>81.000039999999998</v>
      </c>
      <c r="AS32" s="218"/>
      <c r="AT32" s="218"/>
      <c r="AU32" s="218"/>
    </row>
    <row r="33" spans="1:47" s="113" customFormat="1" ht="14.4" x14ac:dyDescent="0.3">
      <c r="A33" s="264">
        <f t="shared" si="0"/>
        <v>18</v>
      </c>
      <c r="B33" s="271"/>
      <c r="C33" s="283" t="s">
        <v>160</v>
      </c>
      <c r="D33" s="16"/>
      <c r="E33" s="4">
        <v>38</v>
      </c>
      <c r="F33" s="4">
        <v>45</v>
      </c>
      <c r="G33" s="5">
        <v>49</v>
      </c>
      <c r="H33" s="5">
        <v>58</v>
      </c>
      <c r="I33" s="5">
        <v>62</v>
      </c>
      <c r="J33" s="5">
        <v>68</v>
      </c>
      <c r="K33" s="5">
        <v>69</v>
      </c>
      <c r="L33" s="5">
        <v>69</v>
      </c>
      <c r="M33" s="5">
        <v>73</v>
      </c>
      <c r="N33" s="269">
        <v>76.000190000000003</v>
      </c>
      <c r="AD33" s="218"/>
      <c r="AE33" s="554">
        <v>11</v>
      </c>
      <c r="AF33" s="218">
        <f t="shared" si="1"/>
        <v>11</v>
      </c>
      <c r="AG33" s="218" t="str">
        <f t="shared" si="3"/>
        <v>Austria</v>
      </c>
      <c r="AH33" s="218">
        <f t="shared" si="3"/>
        <v>0</v>
      </c>
      <c r="AI33" s="218">
        <f t="shared" si="3"/>
        <v>61</v>
      </c>
      <c r="AJ33" s="218">
        <f t="shared" si="3"/>
        <v>67</v>
      </c>
      <c r="AK33" s="218">
        <f t="shared" si="3"/>
        <v>71</v>
      </c>
      <c r="AL33" s="218">
        <f t="shared" si="3"/>
        <v>72</v>
      </c>
      <c r="AM33" s="218">
        <f t="shared" si="3"/>
        <v>74</v>
      </c>
      <c r="AN33" s="218">
        <f t="shared" si="3"/>
        <v>79</v>
      </c>
      <c r="AO33" s="218">
        <f t="shared" si="3"/>
        <v>80</v>
      </c>
      <c r="AP33" s="218">
        <f t="shared" si="3"/>
        <v>81</v>
      </c>
      <c r="AQ33" s="218">
        <f t="shared" si="3"/>
        <v>81</v>
      </c>
      <c r="AR33" s="218">
        <f t="shared" si="3"/>
        <v>84.000209999999996</v>
      </c>
      <c r="AS33" s="218"/>
      <c r="AT33" s="218"/>
      <c r="AU33" s="218"/>
    </row>
    <row r="34" spans="1:47" s="113" customFormat="1" ht="14.4" x14ac:dyDescent="0.3">
      <c r="A34" s="264">
        <f t="shared" si="0"/>
        <v>4</v>
      </c>
      <c r="B34" s="271"/>
      <c r="C34" s="283" t="s">
        <v>33</v>
      </c>
      <c r="D34" s="16"/>
      <c r="E34" s="4">
        <v>81</v>
      </c>
      <c r="F34" s="4">
        <v>84</v>
      </c>
      <c r="G34" s="5">
        <v>87</v>
      </c>
      <c r="H34" s="5">
        <v>89</v>
      </c>
      <c r="I34" s="5">
        <v>90</v>
      </c>
      <c r="J34" s="5">
        <v>91</v>
      </c>
      <c r="K34" s="5">
        <v>93</v>
      </c>
      <c r="L34" s="5">
        <v>94</v>
      </c>
      <c r="M34" s="5">
        <v>93</v>
      </c>
      <c r="N34" s="269">
        <v>93.000200000000007</v>
      </c>
      <c r="AD34" s="218"/>
      <c r="AE34" s="554">
        <v>10</v>
      </c>
      <c r="AF34" s="218">
        <f t="shared" si="1"/>
        <v>10</v>
      </c>
      <c r="AG34" s="218" t="str">
        <f t="shared" si="3"/>
        <v>Bélgica</v>
      </c>
      <c r="AH34" s="218">
        <f t="shared" si="3"/>
        <v>0</v>
      </c>
      <c r="AI34" s="218">
        <f t="shared" si="3"/>
        <v>62</v>
      </c>
      <c r="AJ34" s="218">
        <f t="shared" si="3"/>
        <v>67</v>
      </c>
      <c r="AK34" s="218">
        <f t="shared" si="3"/>
        <v>69</v>
      </c>
      <c r="AL34" s="218">
        <f t="shared" si="3"/>
        <v>75</v>
      </c>
      <c r="AM34" s="218">
        <f t="shared" si="3"/>
        <v>78</v>
      </c>
      <c r="AN34" s="218">
        <f t="shared" si="3"/>
        <v>82</v>
      </c>
      <c r="AO34" s="218">
        <f t="shared" si="3"/>
        <v>81</v>
      </c>
      <c r="AP34" s="218">
        <f t="shared" si="3"/>
        <v>82</v>
      </c>
      <c r="AQ34" s="218">
        <f t="shared" si="3"/>
        <v>85</v>
      </c>
      <c r="AR34" s="218">
        <f t="shared" si="3"/>
        <v>85.000020000000006</v>
      </c>
      <c r="AS34" s="218"/>
      <c r="AT34" s="218"/>
      <c r="AU34" s="218"/>
    </row>
    <row r="35" spans="1:47" s="113" customFormat="1" ht="14.4" x14ac:dyDescent="0.3">
      <c r="A35" s="264">
        <f t="shared" si="0"/>
        <v>11</v>
      </c>
      <c r="B35" s="271"/>
      <c r="C35" s="283" t="s">
        <v>34</v>
      </c>
      <c r="D35" s="16"/>
      <c r="E35" s="4">
        <v>61</v>
      </c>
      <c r="F35" s="4">
        <v>67</v>
      </c>
      <c r="G35" s="5">
        <v>71</v>
      </c>
      <c r="H35" s="5">
        <v>72</v>
      </c>
      <c r="I35" s="5">
        <v>74</v>
      </c>
      <c r="J35" s="5">
        <v>79</v>
      </c>
      <c r="K35" s="5">
        <v>80</v>
      </c>
      <c r="L35" s="5">
        <v>81</v>
      </c>
      <c r="M35" s="5">
        <v>81</v>
      </c>
      <c r="N35" s="269">
        <v>84.000209999999996</v>
      </c>
      <c r="AD35" s="218"/>
      <c r="AE35" s="554">
        <v>9</v>
      </c>
      <c r="AF35" s="218">
        <f t="shared" si="1"/>
        <v>9</v>
      </c>
      <c r="AG35" s="218" t="str">
        <f t="shared" ref="AG35:AR43" si="4">VLOOKUP($AE35,$A$15:$N$43,AG$13,0)</f>
        <v>Francia</v>
      </c>
      <c r="AH35" s="218">
        <f t="shared" si="4"/>
        <v>0</v>
      </c>
      <c r="AI35" s="218">
        <f t="shared" si="4"/>
        <v>47</v>
      </c>
      <c r="AJ35" s="218">
        <f t="shared" si="4"/>
        <v>62</v>
      </c>
      <c r="AK35" s="218">
        <f t="shared" si="4"/>
        <v>68</v>
      </c>
      <c r="AL35" s="218">
        <f t="shared" si="4"/>
        <v>71</v>
      </c>
      <c r="AM35" s="218">
        <f t="shared" si="4"/>
        <v>75</v>
      </c>
      <c r="AN35" s="218">
        <f t="shared" si="4"/>
        <v>78</v>
      </c>
      <c r="AO35" s="218">
        <f t="shared" si="4"/>
        <v>81</v>
      </c>
      <c r="AP35" s="218">
        <f t="shared" si="4"/>
        <v>82</v>
      </c>
      <c r="AQ35" s="218">
        <f t="shared" si="4"/>
        <v>84</v>
      </c>
      <c r="AR35" s="218">
        <f t="shared" si="4"/>
        <v>85.000110000000006</v>
      </c>
      <c r="AS35" s="218"/>
      <c r="AT35" s="218"/>
      <c r="AU35" s="218"/>
    </row>
    <row r="36" spans="1:47" s="113" customFormat="1" ht="14.4" x14ac:dyDescent="0.3">
      <c r="A36" s="264">
        <f t="shared" si="0"/>
        <v>25</v>
      </c>
      <c r="B36" s="271"/>
      <c r="C36" s="283" t="s">
        <v>181</v>
      </c>
      <c r="D36" s="16"/>
      <c r="E36" s="4">
        <v>40</v>
      </c>
      <c r="F36" s="4">
        <v>44</v>
      </c>
      <c r="G36" s="5">
        <v>49</v>
      </c>
      <c r="H36" s="5">
        <v>56</v>
      </c>
      <c r="I36" s="5">
        <v>59</v>
      </c>
      <c r="J36" s="5">
        <v>62</v>
      </c>
      <c r="K36" s="5">
        <v>62</v>
      </c>
      <c r="L36" s="5">
        <v>63</v>
      </c>
      <c r="M36" s="5">
        <v>67</v>
      </c>
      <c r="N36" s="269">
        <v>68.000219999999999</v>
      </c>
      <c r="AD36" s="218"/>
      <c r="AE36" s="554">
        <v>8</v>
      </c>
      <c r="AF36" s="218">
        <f t="shared" si="1"/>
        <v>8</v>
      </c>
      <c r="AG36" s="218" t="str">
        <f t="shared" si="4"/>
        <v>Alemania</v>
      </c>
      <c r="AH36" s="218">
        <f t="shared" si="4"/>
        <v>0</v>
      </c>
      <c r="AI36" s="218">
        <f t="shared" si="4"/>
        <v>69</v>
      </c>
      <c r="AJ36" s="218">
        <f t="shared" si="4"/>
        <v>72</v>
      </c>
      <c r="AK36" s="218">
        <f t="shared" si="4"/>
        <v>75</v>
      </c>
      <c r="AL36" s="218">
        <f t="shared" si="4"/>
        <v>77</v>
      </c>
      <c r="AM36" s="218">
        <f t="shared" si="4"/>
        <v>80</v>
      </c>
      <c r="AN36" s="218">
        <f t="shared" si="4"/>
        <v>81</v>
      </c>
      <c r="AO36" s="218">
        <f t="shared" si="4"/>
        <v>82</v>
      </c>
      <c r="AP36" s="218">
        <f t="shared" si="4"/>
        <v>84</v>
      </c>
      <c r="AQ36" s="218">
        <f t="shared" si="4"/>
        <v>86</v>
      </c>
      <c r="AR36" s="218">
        <f t="shared" si="4"/>
        <v>88.000060000000005</v>
      </c>
      <c r="AS36" s="218"/>
      <c r="AT36" s="218"/>
      <c r="AU36" s="218"/>
    </row>
    <row r="37" spans="1:47" s="113" customFormat="1" ht="14.4" x14ac:dyDescent="0.3">
      <c r="A37" s="264">
        <f t="shared" si="0"/>
        <v>24</v>
      </c>
      <c r="B37" s="271"/>
      <c r="C37" s="283" t="s">
        <v>35</v>
      </c>
      <c r="D37" s="16"/>
      <c r="E37" s="4">
        <v>36</v>
      </c>
      <c r="F37" s="4">
        <v>40</v>
      </c>
      <c r="G37" s="5">
        <v>42</v>
      </c>
      <c r="H37" s="5">
        <v>46</v>
      </c>
      <c r="I37" s="5">
        <v>51</v>
      </c>
      <c r="J37" s="5">
        <v>55</v>
      </c>
      <c r="K37" s="5">
        <v>60</v>
      </c>
      <c r="L37" s="5">
        <v>62</v>
      </c>
      <c r="M37" s="5">
        <v>65</v>
      </c>
      <c r="N37" s="269">
        <v>69.000230000000002</v>
      </c>
      <c r="AD37" s="218"/>
      <c r="AE37" s="554">
        <v>7</v>
      </c>
      <c r="AF37" s="218">
        <f t="shared" si="1"/>
        <v>7</v>
      </c>
      <c r="AG37" s="218" t="str">
        <f t="shared" si="4"/>
        <v>Estonia</v>
      </c>
      <c r="AH37" s="218">
        <f t="shared" si="4"/>
        <v>0</v>
      </c>
      <c r="AI37" s="218">
        <f t="shared" si="4"/>
        <v>61</v>
      </c>
      <c r="AJ37" s="218">
        <f t="shared" si="4"/>
        <v>63</v>
      </c>
      <c r="AK37" s="218">
        <f t="shared" si="4"/>
        <v>66</v>
      </c>
      <c r="AL37" s="218">
        <f t="shared" si="4"/>
        <v>71</v>
      </c>
      <c r="AM37" s="218">
        <f t="shared" si="4"/>
        <v>74</v>
      </c>
      <c r="AN37" s="218">
        <f t="shared" si="4"/>
        <v>76</v>
      </c>
      <c r="AO37" s="218">
        <f t="shared" si="4"/>
        <v>78</v>
      </c>
      <c r="AP37" s="218">
        <f t="shared" si="4"/>
        <v>79</v>
      </c>
      <c r="AQ37" s="218">
        <f t="shared" si="4"/>
        <v>84</v>
      </c>
      <c r="AR37" s="218">
        <f t="shared" si="4"/>
        <v>88.000069999999994</v>
      </c>
      <c r="AS37" s="218"/>
      <c r="AT37" s="218"/>
      <c r="AU37" s="218"/>
    </row>
    <row r="38" spans="1:47" s="113" customFormat="1" ht="14.4" x14ac:dyDescent="0.3">
      <c r="A38" s="264">
        <f t="shared" si="0"/>
        <v>29</v>
      </c>
      <c r="B38" s="271"/>
      <c r="C38" s="283" t="s">
        <v>182</v>
      </c>
      <c r="D38" s="16"/>
      <c r="E38" s="4">
        <v>21</v>
      </c>
      <c r="F38" s="4">
        <v>24</v>
      </c>
      <c r="G38" s="5">
        <v>29</v>
      </c>
      <c r="H38" s="5">
        <v>33</v>
      </c>
      <c r="I38" s="5">
        <v>36</v>
      </c>
      <c r="J38" s="5">
        <v>40</v>
      </c>
      <c r="K38" s="5">
        <v>46</v>
      </c>
      <c r="L38" s="5">
        <v>50</v>
      </c>
      <c r="M38" s="5">
        <v>54</v>
      </c>
      <c r="N38" s="269">
        <v>56.000239999999998</v>
      </c>
      <c r="AD38" s="218"/>
      <c r="AE38" s="554">
        <v>6</v>
      </c>
      <c r="AF38" s="218">
        <f t="shared" si="1"/>
        <v>6</v>
      </c>
      <c r="AG38" s="218" t="str">
        <f t="shared" si="4"/>
        <v>Suecia</v>
      </c>
      <c r="AH38" s="218">
        <f t="shared" si="4"/>
        <v>0</v>
      </c>
      <c r="AI38" s="218">
        <f t="shared" si="4"/>
        <v>86</v>
      </c>
      <c r="AJ38" s="218">
        <f t="shared" si="4"/>
        <v>80</v>
      </c>
      <c r="AK38" s="218">
        <f t="shared" si="4"/>
        <v>88</v>
      </c>
      <c r="AL38" s="218">
        <f t="shared" si="4"/>
        <v>90</v>
      </c>
      <c r="AM38" s="218">
        <f t="shared" si="4"/>
        <v>91</v>
      </c>
      <c r="AN38" s="218">
        <f t="shared" si="4"/>
        <v>93</v>
      </c>
      <c r="AO38" s="218">
        <f t="shared" si="4"/>
        <v>93</v>
      </c>
      <c r="AP38" s="218">
        <f t="shared" si="4"/>
        <v>95</v>
      </c>
      <c r="AQ38" s="218">
        <f t="shared" si="4"/>
        <v>93</v>
      </c>
      <c r="AR38" s="218">
        <f t="shared" si="4"/>
        <v>91.000280000000004</v>
      </c>
      <c r="AS38" s="218"/>
      <c r="AT38" s="218"/>
      <c r="AU38" s="218"/>
    </row>
    <row r="39" spans="1:47" s="113" customFormat="1" ht="14.4" x14ac:dyDescent="0.3">
      <c r="A39" s="264">
        <f t="shared" si="0"/>
        <v>19</v>
      </c>
      <c r="B39" s="271"/>
      <c r="C39" s="283" t="s">
        <v>183</v>
      </c>
      <c r="D39" s="16"/>
      <c r="E39" s="4">
        <v>51</v>
      </c>
      <c r="F39" s="4">
        <v>53</v>
      </c>
      <c r="G39" s="5">
        <v>56</v>
      </c>
      <c r="H39" s="5">
        <v>62</v>
      </c>
      <c r="I39" s="5">
        <v>68</v>
      </c>
      <c r="J39" s="5">
        <v>67</v>
      </c>
      <c r="K39" s="5">
        <v>68</v>
      </c>
      <c r="L39" s="5">
        <v>73</v>
      </c>
      <c r="M39" s="5">
        <v>72</v>
      </c>
      <c r="N39" s="269">
        <v>73.000249999999994</v>
      </c>
      <c r="AD39" s="218"/>
      <c r="AE39" s="554">
        <v>5</v>
      </c>
      <c r="AF39" s="218">
        <f t="shared" si="1"/>
        <v>5</v>
      </c>
      <c r="AG39" s="218" t="str">
        <f t="shared" si="4"/>
        <v>Reino Unido</v>
      </c>
      <c r="AH39" s="218">
        <f t="shared" si="4"/>
        <v>0</v>
      </c>
      <c r="AI39" s="218">
        <f t="shared" si="4"/>
        <v>66</v>
      </c>
      <c r="AJ39" s="218">
        <f t="shared" si="4"/>
        <v>72</v>
      </c>
      <c r="AK39" s="218">
        <f t="shared" si="4"/>
        <v>76</v>
      </c>
      <c r="AL39" s="218">
        <f t="shared" si="4"/>
        <v>82</v>
      </c>
      <c r="AM39" s="218">
        <f t="shared" si="4"/>
        <v>83</v>
      </c>
      <c r="AN39" s="218">
        <f t="shared" si="4"/>
        <v>85</v>
      </c>
      <c r="AO39" s="218">
        <f t="shared" si="4"/>
        <v>87</v>
      </c>
      <c r="AP39" s="218">
        <f t="shared" si="4"/>
        <v>90</v>
      </c>
      <c r="AQ39" s="218">
        <f t="shared" si="4"/>
        <v>92</v>
      </c>
      <c r="AR39" s="218">
        <f t="shared" si="4"/>
        <v>92.000290000000007</v>
      </c>
      <c r="AS39" s="218"/>
      <c r="AT39" s="218"/>
      <c r="AU39" s="218"/>
    </row>
    <row r="40" spans="1:47" s="113" customFormat="1" ht="14.4" x14ac:dyDescent="0.3">
      <c r="A40" s="264">
        <f t="shared" si="0"/>
        <v>17</v>
      </c>
      <c r="B40" s="271"/>
      <c r="C40" s="283" t="s">
        <v>184</v>
      </c>
      <c r="D40" s="16"/>
      <c r="E40" s="4">
        <v>50</v>
      </c>
      <c r="F40" s="4">
        <v>56</v>
      </c>
      <c r="G40" s="5">
        <v>66</v>
      </c>
      <c r="H40" s="5">
        <v>70</v>
      </c>
      <c r="I40" s="5">
        <v>76</v>
      </c>
      <c r="J40" s="5">
        <v>74</v>
      </c>
      <c r="K40" s="5">
        <v>77</v>
      </c>
      <c r="L40" s="5">
        <v>78</v>
      </c>
      <c r="M40" s="5">
        <v>80</v>
      </c>
      <c r="N40" s="269">
        <v>78.000259999999997</v>
      </c>
      <c r="AD40" s="218"/>
      <c r="AE40" s="554">
        <v>4</v>
      </c>
      <c r="AF40" s="218">
        <f t="shared" si="1"/>
        <v>4</v>
      </c>
      <c r="AG40" s="218" t="str">
        <f t="shared" si="4"/>
        <v>Países Bajos</v>
      </c>
      <c r="AH40" s="218">
        <f t="shared" si="4"/>
        <v>0</v>
      </c>
      <c r="AI40" s="218">
        <f t="shared" si="4"/>
        <v>81</v>
      </c>
      <c r="AJ40" s="218">
        <f t="shared" si="4"/>
        <v>84</v>
      </c>
      <c r="AK40" s="218">
        <f t="shared" si="4"/>
        <v>87</v>
      </c>
      <c r="AL40" s="218">
        <f t="shared" si="4"/>
        <v>89</v>
      </c>
      <c r="AM40" s="218">
        <f t="shared" si="4"/>
        <v>90</v>
      </c>
      <c r="AN40" s="218">
        <f t="shared" si="4"/>
        <v>91</v>
      </c>
      <c r="AO40" s="218">
        <f t="shared" si="4"/>
        <v>93</v>
      </c>
      <c r="AP40" s="218">
        <f t="shared" si="4"/>
        <v>94</v>
      </c>
      <c r="AQ40" s="218">
        <f t="shared" si="4"/>
        <v>93</v>
      </c>
      <c r="AR40" s="218">
        <f t="shared" si="4"/>
        <v>93.000200000000007</v>
      </c>
      <c r="AS40" s="218"/>
      <c r="AT40" s="218"/>
      <c r="AU40" s="218"/>
    </row>
    <row r="41" spans="1:47" s="113" customFormat="1" ht="14.4" x14ac:dyDescent="0.3">
      <c r="A41" s="264">
        <f t="shared" si="0"/>
        <v>3</v>
      </c>
      <c r="B41" s="271"/>
      <c r="C41" s="283" t="s">
        <v>36</v>
      </c>
      <c r="D41" s="16"/>
      <c r="E41" s="4">
        <v>77</v>
      </c>
      <c r="F41" s="4">
        <v>79</v>
      </c>
      <c r="G41" s="5">
        <v>83</v>
      </c>
      <c r="H41" s="5">
        <v>82</v>
      </c>
      <c r="I41" s="5">
        <v>86</v>
      </c>
      <c r="J41" s="5">
        <v>89</v>
      </c>
      <c r="K41" s="5">
        <v>90</v>
      </c>
      <c r="L41" s="5">
        <v>92</v>
      </c>
      <c r="M41" s="5">
        <v>92</v>
      </c>
      <c r="N41" s="269">
        <v>93.00027</v>
      </c>
      <c r="AD41" s="218"/>
      <c r="AE41" s="554">
        <v>3</v>
      </c>
      <c r="AF41" s="218">
        <f t="shared" si="1"/>
        <v>3</v>
      </c>
      <c r="AG41" s="218" t="str">
        <f t="shared" si="4"/>
        <v>Finlandia</v>
      </c>
      <c r="AH41" s="218">
        <f t="shared" si="4"/>
        <v>0</v>
      </c>
      <c r="AI41" s="218">
        <f t="shared" si="4"/>
        <v>77</v>
      </c>
      <c r="AJ41" s="218">
        <f t="shared" si="4"/>
        <v>79</v>
      </c>
      <c r="AK41" s="218">
        <f t="shared" si="4"/>
        <v>83</v>
      </c>
      <c r="AL41" s="218">
        <f t="shared" si="4"/>
        <v>82</v>
      </c>
      <c r="AM41" s="218">
        <f t="shared" si="4"/>
        <v>86</v>
      </c>
      <c r="AN41" s="218">
        <f t="shared" si="4"/>
        <v>89</v>
      </c>
      <c r="AO41" s="218">
        <f t="shared" si="4"/>
        <v>90</v>
      </c>
      <c r="AP41" s="218">
        <f t="shared" si="4"/>
        <v>92</v>
      </c>
      <c r="AQ41" s="218">
        <f t="shared" si="4"/>
        <v>92</v>
      </c>
      <c r="AR41" s="218">
        <f t="shared" si="4"/>
        <v>93.00027</v>
      </c>
      <c r="AS41" s="218"/>
      <c r="AT41" s="218"/>
      <c r="AU41" s="218"/>
    </row>
    <row r="42" spans="1:47" s="113" customFormat="1" ht="14.4" x14ac:dyDescent="0.3">
      <c r="A42" s="264">
        <f t="shared" si="0"/>
        <v>6</v>
      </c>
      <c r="B42" s="271"/>
      <c r="C42" s="283" t="s">
        <v>37</v>
      </c>
      <c r="D42" s="16"/>
      <c r="E42" s="4">
        <v>86</v>
      </c>
      <c r="F42" s="4">
        <v>80</v>
      </c>
      <c r="G42" s="5">
        <v>88</v>
      </c>
      <c r="H42" s="5">
        <v>90</v>
      </c>
      <c r="I42" s="5">
        <v>91</v>
      </c>
      <c r="J42" s="5">
        <v>93</v>
      </c>
      <c r="K42" s="5">
        <v>93</v>
      </c>
      <c r="L42" s="5">
        <v>95</v>
      </c>
      <c r="M42" s="5">
        <v>93</v>
      </c>
      <c r="N42" s="269">
        <v>91.000280000000004</v>
      </c>
      <c r="AD42" s="218"/>
      <c r="AE42" s="554">
        <v>2</v>
      </c>
      <c r="AF42" s="218">
        <f t="shared" si="1"/>
        <v>2</v>
      </c>
      <c r="AG42" s="218" t="str">
        <f t="shared" si="4"/>
        <v>Dinamarca</v>
      </c>
      <c r="AH42" s="218">
        <f t="shared" si="4"/>
        <v>0</v>
      </c>
      <c r="AI42" s="218">
        <f t="shared" si="4"/>
        <v>83</v>
      </c>
      <c r="AJ42" s="218">
        <f t="shared" si="4"/>
        <v>81</v>
      </c>
      <c r="AK42" s="218">
        <f t="shared" si="4"/>
        <v>84</v>
      </c>
      <c r="AL42" s="218">
        <f t="shared" si="4"/>
        <v>86</v>
      </c>
      <c r="AM42" s="218">
        <f t="shared" si="4"/>
        <v>88</v>
      </c>
      <c r="AN42" s="218">
        <f t="shared" si="4"/>
        <v>90</v>
      </c>
      <c r="AO42" s="218">
        <f t="shared" si="4"/>
        <v>92</v>
      </c>
      <c r="AP42" s="218">
        <f t="shared" si="4"/>
        <v>95</v>
      </c>
      <c r="AQ42" s="218">
        <f t="shared" si="4"/>
        <v>96</v>
      </c>
      <c r="AR42" s="218">
        <f t="shared" si="4"/>
        <v>96.000050000000002</v>
      </c>
      <c r="AS42" s="218"/>
      <c r="AT42" s="218"/>
      <c r="AU42" s="218"/>
    </row>
    <row r="43" spans="1:47" s="113" customFormat="1" ht="14.4" x14ac:dyDescent="0.3">
      <c r="A43" s="264">
        <f t="shared" si="0"/>
        <v>5</v>
      </c>
      <c r="B43" s="271"/>
      <c r="C43" s="285" t="s">
        <v>38</v>
      </c>
      <c r="D43" s="272"/>
      <c r="E43" s="273">
        <v>66</v>
      </c>
      <c r="F43" s="273">
        <v>72</v>
      </c>
      <c r="G43" s="274">
        <v>76</v>
      </c>
      <c r="H43" s="274">
        <v>82</v>
      </c>
      <c r="I43" s="274">
        <v>83</v>
      </c>
      <c r="J43" s="274">
        <v>85</v>
      </c>
      <c r="K43" s="274">
        <v>87</v>
      </c>
      <c r="L43" s="274">
        <v>90</v>
      </c>
      <c r="M43" s="274">
        <v>92</v>
      </c>
      <c r="N43" s="275">
        <v>92.000290000000007</v>
      </c>
      <c r="AD43" s="218"/>
      <c r="AE43" s="554">
        <v>1</v>
      </c>
      <c r="AF43" s="218">
        <f t="shared" si="1"/>
        <v>1</v>
      </c>
      <c r="AG43" s="218" t="str">
        <f t="shared" si="4"/>
        <v>Luxemburgo</v>
      </c>
      <c r="AH43" s="218">
        <f t="shared" si="4"/>
        <v>0</v>
      </c>
      <c r="AI43" s="218">
        <f t="shared" si="4"/>
        <v>71</v>
      </c>
      <c r="AJ43" s="218">
        <f t="shared" si="4"/>
        <v>78</v>
      </c>
      <c r="AK43" s="218">
        <f t="shared" si="4"/>
        <v>81</v>
      </c>
      <c r="AL43" s="218">
        <f t="shared" si="4"/>
        <v>86</v>
      </c>
      <c r="AM43" s="218">
        <f t="shared" si="4"/>
        <v>90</v>
      </c>
      <c r="AN43" s="218">
        <f t="shared" si="4"/>
        <v>90</v>
      </c>
      <c r="AO43" s="218">
        <f t="shared" si="4"/>
        <v>92</v>
      </c>
      <c r="AP43" s="218">
        <f t="shared" si="4"/>
        <v>94</v>
      </c>
      <c r="AQ43" s="218">
        <f t="shared" si="4"/>
        <v>95</v>
      </c>
      <c r="AR43" s="218">
        <f t="shared" si="4"/>
        <v>97.000169999999997</v>
      </c>
      <c r="AS43" s="218"/>
      <c r="AT43" s="218"/>
      <c r="AU43" s="218"/>
    </row>
    <row r="44" spans="1:47" customFormat="1" ht="21.45" customHeight="1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282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</row>
    <row r="45" spans="1:47" customFormat="1" ht="14.4" customHeight="1" x14ac:dyDescent="0.3">
      <c r="B45" s="608" t="s">
        <v>185</v>
      </c>
      <c r="C45" s="1"/>
      <c r="D45" s="1"/>
      <c r="E45" s="1"/>
      <c r="F45" s="1"/>
      <c r="G45" s="1"/>
      <c r="H45" s="1"/>
      <c r="I45" s="1"/>
      <c r="J45" s="1"/>
      <c r="K45" s="1"/>
      <c r="L45" s="1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</row>
    <row r="46" spans="1:47" customFormat="1" ht="14.4" x14ac:dyDescent="0.3">
      <c r="B46" s="608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47" customFormat="1" ht="14.4" x14ac:dyDescent="0.3">
      <c r="B47" s="608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47" customFormat="1" ht="14.4" x14ac:dyDescent="0.3">
      <c r="B48" s="608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2:12" customFormat="1" ht="14.4" x14ac:dyDescent="0.3">
      <c r="B49" s="608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2:12" customFormat="1" ht="14.4" x14ac:dyDescent="0.3">
      <c r="B50" s="608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2:12" customFormat="1" ht="14.4" x14ac:dyDescent="0.3">
      <c r="B51" s="608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2:12" customFormat="1" ht="14.4" x14ac:dyDescent="0.3">
      <c r="B52" s="608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2:12" customFormat="1" ht="14.4" x14ac:dyDescent="0.3">
      <c r="B53" s="608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2:12" customFormat="1" ht="14.4" x14ac:dyDescent="0.3">
      <c r="B54" s="608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2:12" customFormat="1" ht="14.4" x14ac:dyDescent="0.3">
      <c r="B55" s="608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2" customFormat="1" ht="14.4" x14ac:dyDescent="0.3">
      <c r="B56" s="608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2:12" customFormat="1" ht="14.4" x14ac:dyDescent="0.3">
      <c r="B57" s="608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2:12" customFormat="1" ht="14.4" x14ac:dyDescent="0.3">
      <c r="B58" s="608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2:12" customFormat="1" ht="14.4" x14ac:dyDescent="0.3">
      <c r="B59" s="608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2:12" customFormat="1" ht="14.4" x14ac:dyDescent="0.3">
      <c r="B60" s="608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2:12" customFormat="1" ht="14.4" x14ac:dyDescent="0.3">
      <c r="B61" s="608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2:12" customFormat="1" ht="14.4" x14ac:dyDescent="0.3">
      <c r="B62" s="608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2:12" customFormat="1" ht="14.4" x14ac:dyDescent="0.3">
      <c r="B63" s="608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2:12" customFormat="1" ht="14.4" x14ac:dyDescent="0.3">
      <c r="B64" s="608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2" customFormat="1" ht="14.4" x14ac:dyDescent="0.3">
      <c r="B65" s="10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2" ht="14.4" customHeight="1" x14ac:dyDescent="0.25"/>
    <row r="67" spans="2:12" ht="14.4" customHeight="1" x14ac:dyDescent="0.25"/>
    <row r="68" spans="2:12" ht="14.4" customHeight="1" x14ac:dyDescent="0.25"/>
    <row r="69" spans="2:12" ht="14.4" customHeight="1" x14ac:dyDescent="0.25"/>
    <row r="70" spans="2:12" ht="14.4" customHeight="1" x14ac:dyDescent="0.25"/>
    <row r="71" spans="2:12" ht="14.4" customHeight="1" x14ac:dyDescent="0.25"/>
    <row r="72" spans="2:12" ht="14.4" customHeight="1" x14ac:dyDescent="0.25"/>
    <row r="73" spans="2:12" ht="14.4" customHeight="1" x14ac:dyDescent="0.25"/>
    <row r="74" spans="2:12" ht="14.4" customHeight="1" x14ac:dyDescent="0.25"/>
    <row r="75" spans="2:12" ht="14.4" customHeight="1" x14ac:dyDescent="0.25"/>
    <row r="76" spans="2:12" ht="14.4" customHeight="1" x14ac:dyDescent="0.25"/>
  </sheetData>
  <mergeCells count="3">
    <mergeCell ref="A5:O6"/>
    <mergeCell ref="B12:N12"/>
    <mergeCell ref="B45:B64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2:DD2256"/>
  <sheetViews>
    <sheetView showGridLines="0" zoomScaleNormal="100" workbookViewId="0">
      <selection activeCell="X44" sqref="X44"/>
    </sheetView>
  </sheetViews>
  <sheetFormatPr baseColWidth="10" defaultColWidth="11.5546875" defaultRowHeight="15" customHeight="1" x14ac:dyDescent="0.3"/>
  <cols>
    <col min="1" max="14" width="5.6640625" style="113" customWidth="1"/>
    <col min="15" max="15" width="5.6640625" style="101" customWidth="1"/>
    <col min="16" max="18" width="5.6640625" style="218" customWidth="1"/>
    <col min="19" max="24" width="4.6640625" style="218" customWidth="1"/>
    <col min="25" max="26" width="4.6640625" style="219" customWidth="1"/>
    <col min="27" max="27" width="19.44140625" style="102" customWidth="1"/>
    <col min="28" max="32" width="11.44140625" style="1" customWidth="1"/>
    <col min="33" max="33" width="11.88671875" style="1" customWidth="1"/>
    <col min="34" max="36" width="11.44140625" style="1" customWidth="1"/>
    <col min="37" max="37" width="12" style="1" bestFit="1" customWidth="1"/>
    <col min="38" max="39" width="11.5546875" style="113"/>
    <col min="40" max="40" width="18.33203125" style="113" bestFit="1" customWidth="1"/>
    <col min="41" max="16384" width="11.5546875" style="113"/>
  </cols>
  <sheetData>
    <row r="2" spans="1:108" ht="15" customHeight="1" x14ac:dyDescent="0.3">
      <c r="A2" s="232" t="e">
        <f>#REF!</f>
        <v>#REF!</v>
      </c>
      <c r="B2" s="102"/>
      <c r="C2" s="102"/>
      <c r="D2" s="102"/>
      <c r="E2" s="102"/>
      <c r="L2" s="567"/>
      <c r="M2" s="567"/>
      <c r="N2" s="567"/>
      <c r="O2" s="567"/>
      <c r="P2" s="567"/>
      <c r="Q2" s="567"/>
      <c r="R2" s="567"/>
      <c r="AD2" s="220"/>
      <c r="AE2" s="220"/>
      <c r="AF2" s="220"/>
      <c r="AG2" s="220"/>
      <c r="AH2" s="220"/>
      <c r="AI2" s="220"/>
      <c r="AJ2" s="220"/>
      <c r="AK2" s="220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</row>
    <row r="3" spans="1:108" s="102" customFormat="1" ht="15" customHeight="1" x14ac:dyDescent="0.3">
      <c r="A3" s="113"/>
      <c r="F3" s="113"/>
      <c r="G3" s="113"/>
      <c r="H3" s="113"/>
      <c r="I3" s="113"/>
      <c r="J3" s="113"/>
      <c r="K3" s="113"/>
      <c r="L3" s="101"/>
      <c r="M3" s="101"/>
      <c r="N3" s="101"/>
      <c r="O3" s="101"/>
      <c r="P3" s="101"/>
      <c r="Q3" s="101"/>
      <c r="R3" s="101"/>
      <c r="S3" s="218"/>
      <c r="T3" s="218"/>
      <c r="U3" s="218"/>
      <c r="V3" s="218"/>
      <c r="W3" s="218"/>
      <c r="X3" s="218"/>
      <c r="Y3" s="219"/>
      <c r="Z3" s="219"/>
    </row>
    <row r="4" spans="1:108" s="102" customFormat="1" ht="15" customHeight="1" x14ac:dyDescent="0.3">
      <c r="A4" s="113"/>
      <c r="F4" s="113"/>
      <c r="G4" s="222"/>
      <c r="H4" s="222"/>
      <c r="I4" s="222"/>
      <c r="J4" s="222"/>
      <c r="K4" s="222"/>
      <c r="L4" s="257"/>
      <c r="M4" s="101"/>
      <c r="N4" s="101"/>
      <c r="O4" s="101"/>
      <c r="P4" s="101"/>
      <c r="Q4" s="101"/>
      <c r="R4" s="101"/>
      <c r="S4" s="218"/>
      <c r="T4" s="218"/>
      <c r="U4" s="218"/>
      <c r="V4" s="218"/>
      <c r="W4" s="218"/>
      <c r="X4" s="218"/>
      <c r="Y4" s="219"/>
      <c r="Z4" s="219"/>
    </row>
    <row r="5" spans="1:108" s="102" customFormat="1" ht="15" customHeight="1" x14ac:dyDescent="0.3">
      <c r="A5" s="113"/>
      <c r="F5" s="113"/>
      <c r="G5" s="222"/>
      <c r="H5" s="222"/>
      <c r="I5" s="222"/>
      <c r="J5" s="222"/>
      <c r="K5" s="222"/>
      <c r="L5" s="257"/>
      <c r="M5" s="101"/>
      <c r="N5" s="101"/>
      <c r="O5" s="101"/>
      <c r="P5" s="101"/>
      <c r="Q5" s="101"/>
      <c r="R5" s="101"/>
      <c r="S5" s="218"/>
      <c r="T5" s="218"/>
      <c r="U5" s="218"/>
      <c r="V5" s="218"/>
      <c r="W5" s="218"/>
      <c r="X5" s="218"/>
      <c r="Y5" s="219"/>
      <c r="Z5" s="219"/>
    </row>
    <row r="6" spans="1:108" s="102" customFormat="1" ht="15" customHeight="1" x14ac:dyDescent="0.3">
      <c r="A6" s="113"/>
      <c r="F6" s="113"/>
      <c r="G6" s="222"/>
      <c r="H6" s="222"/>
      <c r="I6" s="222"/>
      <c r="J6" s="222"/>
      <c r="K6" s="222"/>
      <c r="L6" s="257"/>
      <c r="M6" s="101"/>
      <c r="N6" s="101"/>
      <c r="O6" s="101"/>
      <c r="P6" s="101"/>
      <c r="Q6" s="101"/>
      <c r="R6" s="101"/>
      <c r="S6" s="218"/>
      <c r="T6" s="218"/>
      <c r="U6" s="218"/>
      <c r="V6" s="218"/>
      <c r="W6" s="218"/>
      <c r="X6" s="218"/>
      <c r="Y6" s="219"/>
      <c r="Z6" s="219"/>
    </row>
    <row r="7" spans="1:108" s="102" customFormat="1" ht="15" customHeight="1" x14ac:dyDescent="0.3">
      <c r="A7" s="113"/>
      <c r="F7" s="113"/>
      <c r="G7" s="222"/>
      <c r="H7" s="222"/>
      <c r="I7" s="222"/>
      <c r="J7" s="222"/>
      <c r="K7" s="222"/>
      <c r="L7" s="257"/>
      <c r="M7" s="101"/>
      <c r="N7" s="101"/>
      <c r="O7" s="101"/>
      <c r="P7" s="101"/>
      <c r="Q7" s="101"/>
      <c r="R7" s="101"/>
      <c r="S7" s="218"/>
      <c r="T7" s="218"/>
      <c r="U7" s="218"/>
      <c r="V7" s="218"/>
      <c r="W7" s="218"/>
      <c r="X7" s="218"/>
      <c r="Y7" s="219"/>
      <c r="Z7" s="219"/>
    </row>
    <row r="8" spans="1:108" s="102" customFormat="1" ht="15" customHeight="1" x14ac:dyDescent="0.3">
      <c r="A8" s="11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96"/>
      <c r="S8" s="218"/>
      <c r="T8" s="218"/>
      <c r="U8" s="218"/>
      <c r="V8" s="218"/>
      <c r="W8" s="218"/>
      <c r="X8" s="218"/>
      <c r="Y8" s="219"/>
      <c r="Z8" s="219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5"/>
      <c r="AM8" s="225"/>
      <c r="AN8" s="225"/>
      <c r="AO8" s="225"/>
      <c r="AP8" s="225"/>
    </row>
    <row r="9" spans="1:108" s="102" customFormat="1" ht="15" customHeight="1" x14ac:dyDescent="0.3">
      <c r="A9" s="113"/>
      <c r="B9" s="573" t="s">
        <v>69</v>
      </c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218"/>
      <c r="T9" s="218"/>
      <c r="U9" s="218"/>
      <c r="V9" s="218"/>
      <c r="W9" s="218"/>
      <c r="X9" s="218"/>
      <c r="Y9" s="219"/>
      <c r="Z9" s="219"/>
      <c r="AB9" s="226"/>
      <c r="AC9" s="226"/>
      <c r="AD9" s="226"/>
      <c r="AE9" s="226"/>
      <c r="AF9" s="226"/>
      <c r="AG9" s="226"/>
      <c r="AH9" s="226"/>
      <c r="AI9" s="226"/>
      <c r="AJ9" s="226"/>
      <c r="AK9" s="226"/>
    </row>
    <row r="10" spans="1:108" s="102" customFormat="1" ht="15" customHeight="1" x14ac:dyDescent="0.3">
      <c r="A10" s="11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218"/>
      <c r="T10" s="218"/>
      <c r="U10" s="218"/>
      <c r="V10" s="218"/>
      <c r="W10" s="218"/>
      <c r="X10" s="218"/>
      <c r="Y10" s="219"/>
      <c r="Z10" s="219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</row>
    <row r="11" spans="1:108" s="102" customFormat="1" ht="15" customHeight="1" x14ac:dyDescent="0.3">
      <c r="A11" s="11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113"/>
      <c r="T11" s="113"/>
      <c r="U11" s="113"/>
      <c r="V11" s="113"/>
      <c r="W11" s="113"/>
      <c r="X11" s="113"/>
      <c r="Y11" s="113"/>
      <c r="Z11" s="113"/>
    </row>
    <row r="12" spans="1:108" s="102" customFormat="1" ht="15" customHeight="1" x14ac:dyDescent="0.3">
      <c r="A12" s="11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113"/>
      <c r="T12" s="113"/>
      <c r="U12" s="113"/>
      <c r="V12" s="113"/>
      <c r="W12" s="113"/>
      <c r="X12" s="113"/>
      <c r="Y12" s="113"/>
      <c r="Z12" s="113"/>
    </row>
    <row r="13" spans="1:108" s="102" customFormat="1" ht="15" customHeight="1" x14ac:dyDescent="0.3">
      <c r="A13" s="11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218"/>
      <c r="T13" s="218"/>
      <c r="U13" s="218"/>
      <c r="V13" s="218"/>
      <c r="W13" s="218"/>
      <c r="X13" s="218"/>
      <c r="Y13" s="219"/>
      <c r="Z13" s="219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</row>
    <row r="14" spans="1:108" s="102" customFormat="1" ht="15" customHeight="1" x14ac:dyDescent="0.3">
      <c r="A14" s="11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218"/>
      <c r="T14" s="218"/>
      <c r="U14" s="218"/>
      <c r="V14" s="218"/>
      <c r="W14" s="218"/>
      <c r="X14" s="218"/>
      <c r="Y14" s="219"/>
      <c r="Z14" s="219"/>
      <c r="AB14" s="228"/>
      <c r="AC14" s="228"/>
      <c r="AE14" s="228"/>
      <c r="AH14" s="225"/>
      <c r="AI14" s="228"/>
      <c r="AJ14" s="225"/>
      <c r="AK14" s="225"/>
      <c r="AL14" s="225"/>
      <c r="AM14" s="225"/>
    </row>
    <row r="15" spans="1:108" s="102" customFormat="1" ht="15" customHeight="1" x14ac:dyDescent="0.3">
      <c r="A15" s="113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32"/>
      <c r="Q15" s="232"/>
      <c r="R15" s="232"/>
      <c r="S15" s="218"/>
      <c r="T15" s="218"/>
      <c r="U15" s="218"/>
      <c r="V15" s="218"/>
      <c r="W15" s="218"/>
      <c r="X15" s="218"/>
      <c r="Y15" s="219"/>
      <c r="Z15" s="219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</row>
    <row r="16" spans="1:108" s="102" customFormat="1" ht="15" customHeight="1" x14ac:dyDescent="0.3">
      <c r="A16" s="113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32"/>
      <c r="Q16" s="232"/>
      <c r="R16" s="232"/>
      <c r="S16" s="218"/>
      <c r="T16" s="218"/>
      <c r="U16" s="218"/>
      <c r="V16" s="218"/>
      <c r="W16" s="218"/>
      <c r="X16" s="218"/>
      <c r="Y16" s="219"/>
      <c r="Z16" s="219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</row>
    <row r="17" spans="1:38" s="102" customFormat="1" ht="15" customHeight="1" x14ac:dyDescent="0.3">
      <c r="A17" s="113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32"/>
      <c r="Q17" s="232"/>
      <c r="R17" s="232"/>
      <c r="S17" s="218"/>
      <c r="T17" s="218"/>
      <c r="U17" s="218"/>
      <c r="V17" s="218"/>
      <c r="W17" s="218"/>
      <c r="X17" s="218"/>
      <c r="Y17" s="219"/>
      <c r="Z17" s="219"/>
      <c r="AB17" s="228"/>
      <c r="AC17" s="228"/>
      <c r="AE17" s="228"/>
      <c r="AH17" s="225"/>
      <c r="AI17" s="228"/>
      <c r="AJ17" s="225"/>
      <c r="AK17" s="225"/>
    </row>
    <row r="18" spans="1:38" s="102" customFormat="1" ht="15" customHeight="1" x14ac:dyDescent="0.3">
      <c r="A18" s="113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32"/>
      <c r="Q18" s="232"/>
      <c r="R18" s="232"/>
      <c r="S18" s="218"/>
      <c r="T18" s="218"/>
      <c r="U18" s="218"/>
      <c r="V18" s="218"/>
      <c r="W18" s="218"/>
      <c r="X18" s="218"/>
      <c r="Y18" s="219"/>
      <c r="Z18" s="219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</row>
    <row r="19" spans="1:38" s="102" customFormat="1" ht="15" customHeight="1" x14ac:dyDescent="0.3">
      <c r="A19" s="113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32"/>
      <c r="Q19" s="232"/>
      <c r="R19" s="232"/>
      <c r="S19" s="218"/>
      <c r="T19" s="218"/>
      <c r="U19" s="218"/>
      <c r="V19" s="218"/>
      <c r="W19" s="218"/>
      <c r="X19" s="218"/>
      <c r="Y19" s="219"/>
      <c r="Z19" s="219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</row>
    <row r="20" spans="1:38" s="102" customFormat="1" ht="15" customHeight="1" x14ac:dyDescent="0.3">
      <c r="A20" s="113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32"/>
      <c r="Q20" s="232"/>
      <c r="R20" s="232">
        <v>12</v>
      </c>
      <c r="S20" s="218"/>
      <c r="T20" s="218"/>
      <c r="U20" s="218"/>
      <c r="V20" s="218"/>
      <c r="W20" s="218"/>
      <c r="X20" s="218"/>
      <c r="Y20" s="219"/>
      <c r="Z20" s="219"/>
      <c r="AB20" s="228"/>
      <c r="AC20" s="228"/>
      <c r="AE20" s="228"/>
      <c r="AH20" s="225"/>
      <c r="AI20" s="228"/>
      <c r="AJ20" s="225"/>
      <c r="AK20" s="225"/>
      <c r="AL20" s="231"/>
    </row>
    <row r="21" spans="1:38" s="102" customFormat="1" ht="15" customHeight="1" x14ac:dyDescent="0.3">
      <c r="A21" s="113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32"/>
      <c r="Q21" s="232"/>
      <c r="R21" s="232"/>
      <c r="S21" s="218"/>
      <c r="T21" s="218"/>
      <c r="U21" s="218"/>
      <c r="V21" s="218"/>
      <c r="W21" s="218"/>
      <c r="X21" s="218"/>
      <c r="Y21" s="219"/>
      <c r="Z21" s="219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</row>
    <row r="22" spans="1:38" s="102" customFormat="1" ht="15" customHeight="1" x14ac:dyDescent="0.3">
      <c r="A22" s="113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32"/>
      <c r="Q22" s="232"/>
      <c r="R22" s="232"/>
      <c r="S22" s="218"/>
      <c r="T22" s="218"/>
      <c r="U22" s="218"/>
      <c r="V22" s="218"/>
      <c r="W22" s="218"/>
      <c r="X22" s="218"/>
      <c r="Y22" s="219"/>
      <c r="Z22" s="219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102" customFormat="1" ht="15" customHeight="1" x14ac:dyDescent="0.3">
      <c r="A23" s="113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32"/>
      <c r="Q23" s="232"/>
      <c r="R23" s="232">
        <v>15</v>
      </c>
      <c r="S23" s="218"/>
      <c r="T23" s="218"/>
      <c r="U23" s="218"/>
      <c r="V23" s="218"/>
      <c r="W23" s="218"/>
      <c r="X23" s="218"/>
      <c r="Y23" s="219"/>
      <c r="Z23" s="219"/>
      <c r="AB23" s="228"/>
      <c r="AC23" s="228"/>
      <c r="AE23" s="228"/>
      <c r="AH23" s="225"/>
      <c r="AI23" s="228"/>
      <c r="AJ23" s="225"/>
      <c r="AK23" s="225"/>
      <c r="AL23" s="225"/>
    </row>
    <row r="24" spans="1:38" s="102" customFormat="1" ht="15" customHeight="1" x14ac:dyDescent="0.3">
      <c r="A24" s="113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32"/>
      <c r="Q24" s="232"/>
      <c r="R24" s="232"/>
      <c r="S24" s="218"/>
      <c r="T24" s="218"/>
      <c r="U24" s="218"/>
      <c r="V24" s="218"/>
      <c r="W24" s="218"/>
      <c r="X24" s="218"/>
      <c r="Y24" s="219"/>
      <c r="Z24" s="219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5"/>
    </row>
    <row r="25" spans="1:38" s="102" customFormat="1" ht="15" customHeight="1" x14ac:dyDescent="0.3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01"/>
      <c r="P25" s="218"/>
      <c r="Q25" s="218"/>
      <c r="R25" s="218"/>
      <c r="S25" s="218"/>
      <c r="T25" s="218"/>
      <c r="U25" s="218"/>
      <c r="V25" s="218"/>
      <c r="W25" s="218"/>
      <c r="X25" s="218"/>
      <c r="Y25" s="219"/>
      <c r="Z25" s="219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5"/>
    </row>
    <row r="26" spans="1:38" s="102" customFormat="1" ht="15" customHeight="1" x14ac:dyDescent="0.3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01"/>
      <c r="P26" s="218"/>
      <c r="Q26" s="218"/>
      <c r="R26" s="218">
        <v>25</v>
      </c>
      <c r="S26" s="218"/>
      <c r="T26" s="218"/>
      <c r="U26" s="218"/>
      <c r="V26" s="218"/>
      <c r="W26" s="218"/>
      <c r="X26" s="218"/>
      <c r="Y26" s="219"/>
      <c r="Z26" s="219"/>
      <c r="AB26" s="228"/>
      <c r="AC26" s="228"/>
      <c r="AE26" s="228"/>
      <c r="AH26" s="225"/>
      <c r="AI26" s="228"/>
      <c r="AJ26" s="225"/>
      <c r="AK26" s="225"/>
      <c r="AL26" s="225"/>
    </row>
    <row r="27" spans="1:38" s="102" customFormat="1" ht="15" customHeight="1" x14ac:dyDescent="0.3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01"/>
      <c r="P27" s="218"/>
      <c r="Q27" s="218"/>
      <c r="R27" s="218"/>
      <c r="S27" s="218"/>
      <c r="T27" s="218"/>
      <c r="U27" s="218"/>
      <c r="V27" s="218"/>
      <c r="W27" s="218"/>
      <c r="X27" s="218"/>
      <c r="Y27" s="219"/>
      <c r="Z27" s="219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ht="15" customHeight="1" x14ac:dyDescent="0.3">
      <c r="B28" s="295"/>
      <c r="C28" s="29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151"/>
    </row>
    <row r="29" spans="1:38" ht="15" customHeight="1" x14ac:dyDescent="0.3">
      <c r="B29" s="295"/>
      <c r="C29" s="295"/>
      <c r="R29" s="218">
        <v>35</v>
      </c>
      <c r="AB29" s="237"/>
      <c r="AC29" s="237"/>
      <c r="AE29" s="237"/>
      <c r="AH29" s="233"/>
      <c r="AI29" s="237"/>
      <c r="AJ29" s="233"/>
      <c r="AK29" s="233"/>
      <c r="AL29" s="151"/>
    </row>
    <row r="30" spans="1:38" ht="15" customHeight="1" x14ac:dyDescent="0.3">
      <c r="B30" s="295"/>
      <c r="C30" s="295"/>
      <c r="AB30" s="237"/>
      <c r="AC30" s="237"/>
      <c r="AE30" s="237"/>
      <c r="AH30" s="233"/>
      <c r="AI30" s="237"/>
      <c r="AJ30" s="233"/>
      <c r="AK30" s="233"/>
      <c r="AL30" s="151"/>
    </row>
    <row r="31" spans="1:38" ht="15" customHeight="1" x14ac:dyDescent="0.3">
      <c r="B31" s="574" t="s">
        <v>199</v>
      </c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5" t="s">
        <v>187</v>
      </c>
      <c r="R31" s="575"/>
      <c r="AB31" s="237"/>
      <c r="AC31" s="237"/>
      <c r="AE31" s="237"/>
      <c r="AH31" s="233"/>
      <c r="AI31" s="237"/>
      <c r="AJ31" s="233"/>
      <c r="AK31" s="233"/>
    </row>
    <row r="32" spans="1:38" ht="15" customHeight="1" x14ac:dyDescent="0.3"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5"/>
      <c r="R32" s="575"/>
      <c r="AB32" s="237"/>
      <c r="AC32" s="237"/>
      <c r="AE32" s="237"/>
      <c r="AH32" s="233"/>
      <c r="AI32" s="237"/>
      <c r="AJ32" s="233"/>
      <c r="AK32" s="233"/>
    </row>
    <row r="33" spans="2:38" ht="15" customHeight="1" x14ac:dyDescent="0.3">
      <c r="B33" s="574"/>
      <c r="C33" s="574"/>
      <c r="D33" s="574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5"/>
      <c r="R33" s="575"/>
      <c r="AB33" s="237"/>
      <c r="AC33" s="237"/>
      <c r="AE33" s="237"/>
      <c r="AH33" s="233"/>
      <c r="AI33" s="237"/>
      <c r="AJ33" s="233"/>
      <c r="AK33" s="233"/>
      <c r="AL33" s="234"/>
    </row>
    <row r="34" spans="2:38" ht="15" customHeight="1" x14ac:dyDescent="0.3"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5"/>
      <c r="R34" s="575"/>
      <c r="AB34" s="237"/>
      <c r="AC34" s="237"/>
      <c r="AE34" s="237"/>
      <c r="AH34" s="233"/>
      <c r="AI34" s="237"/>
      <c r="AJ34" s="233"/>
      <c r="AK34" s="233"/>
      <c r="AL34" s="151"/>
    </row>
    <row r="35" spans="2:38" ht="15" customHeight="1" x14ac:dyDescent="0.3">
      <c r="R35" s="218">
        <v>47</v>
      </c>
      <c r="AB35" s="237"/>
      <c r="AC35" s="237"/>
      <c r="AE35" s="237"/>
      <c r="AH35" s="233"/>
      <c r="AI35" s="237"/>
      <c r="AJ35" s="233"/>
      <c r="AK35" s="233"/>
      <c r="AL35" s="151"/>
    </row>
    <row r="36" spans="2:38" ht="15" customHeight="1" x14ac:dyDescent="0.3">
      <c r="AB36" s="237"/>
      <c r="AC36" s="237"/>
      <c r="AE36" s="237"/>
      <c r="AH36" s="233"/>
      <c r="AI36" s="237"/>
      <c r="AJ36" s="233"/>
      <c r="AK36" s="233"/>
      <c r="AL36" s="151"/>
    </row>
    <row r="37" spans="2:38" ht="15" customHeight="1" x14ac:dyDescent="0.3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32"/>
      <c r="Q37" s="232"/>
      <c r="R37" s="232"/>
      <c r="AB37" s="237"/>
      <c r="AC37" s="237"/>
      <c r="AE37" s="237"/>
      <c r="AH37" s="233"/>
      <c r="AI37" s="237"/>
      <c r="AJ37" s="233"/>
      <c r="AK37" s="233"/>
      <c r="AL37" s="151"/>
    </row>
    <row r="38" spans="2:38" ht="15" customHeight="1" x14ac:dyDescent="0.3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32"/>
      <c r="Q38" s="232"/>
      <c r="R38" s="232"/>
      <c r="AB38" s="237"/>
      <c r="AC38" s="237"/>
      <c r="AE38" s="237"/>
      <c r="AH38" s="233"/>
      <c r="AI38" s="237"/>
      <c r="AJ38" s="233"/>
      <c r="AK38" s="233"/>
      <c r="AL38" s="151"/>
    </row>
    <row r="39" spans="2:38" ht="15" customHeight="1" x14ac:dyDescent="0.3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32"/>
      <c r="Q39" s="232"/>
      <c r="R39" s="232"/>
      <c r="AB39" s="237"/>
      <c r="AC39" s="237"/>
      <c r="AE39" s="237"/>
      <c r="AH39" s="233"/>
      <c r="AI39" s="237"/>
      <c r="AJ39" s="233"/>
      <c r="AK39" s="233"/>
      <c r="AL39" s="151"/>
    </row>
    <row r="40" spans="2:38" ht="15" customHeight="1" x14ac:dyDescent="0.3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32"/>
      <c r="Q40" s="232"/>
      <c r="R40" s="232"/>
      <c r="AB40" s="237"/>
      <c r="AC40" s="237"/>
      <c r="AE40" s="237"/>
      <c r="AH40" s="233"/>
      <c r="AI40" s="237"/>
      <c r="AJ40" s="233"/>
      <c r="AK40" s="233"/>
      <c r="AL40" s="151"/>
    </row>
    <row r="41" spans="2:38" ht="15" customHeight="1" x14ac:dyDescent="0.3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  <c r="Q41" s="232"/>
      <c r="R41" s="232"/>
      <c r="AB41" s="237"/>
      <c r="AC41" s="237"/>
      <c r="AE41" s="237"/>
      <c r="AH41" s="233"/>
      <c r="AI41" s="237"/>
      <c r="AJ41" s="233"/>
      <c r="AK41" s="233"/>
      <c r="AL41" s="151"/>
    </row>
    <row r="42" spans="2:38" ht="15" customHeight="1" x14ac:dyDescent="0.3">
      <c r="B42" s="576"/>
      <c r="C42" s="576"/>
      <c r="D42" s="576"/>
      <c r="E42" s="576"/>
      <c r="F42" s="576"/>
      <c r="G42" s="576"/>
      <c r="H42" s="576"/>
      <c r="I42" s="576"/>
      <c r="J42" s="293"/>
      <c r="K42" s="577"/>
      <c r="L42" s="577"/>
      <c r="M42" s="577"/>
      <c r="N42" s="577"/>
      <c r="O42" s="577"/>
      <c r="P42" s="577"/>
      <c r="Q42" s="577"/>
      <c r="R42" s="577"/>
      <c r="AB42" s="237"/>
      <c r="AC42" s="237"/>
      <c r="AE42" s="237"/>
      <c r="AH42" s="233"/>
      <c r="AI42" s="237"/>
      <c r="AJ42" s="233"/>
      <c r="AK42" s="233"/>
      <c r="AL42" s="151"/>
    </row>
    <row r="43" spans="2:38" ht="15" customHeight="1" x14ac:dyDescent="0.3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32"/>
      <c r="Q43" s="232"/>
      <c r="R43" s="232"/>
      <c r="AB43" s="237"/>
      <c r="AC43" s="237"/>
      <c r="AE43" s="237"/>
      <c r="AH43" s="233"/>
      <c r="AI43" s="237"/>
      <c r="AJ43" s="233"/>
      <c r="AK43" s="233"/>
      <c r="AL43" s="151"/>
    </row>
    <row r="44" spans="2:38" ht="15" customHeight="1" x14ac:dyDescent="0.3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32"/>
      <c r="Q44" s="232"/>
      <c r="R44" s="232"/>
      <c r="AB44" s="237"/>
      <c r="AC44" s="237"/>
      <c r="AE44" s="237"/>
      <c r="AH44" s="233"/>
      <c r="AI44" s="237"/>
      <c r="AJ44" s="233"/>
      <c r="AK44" s="233"/>
      <c r="AL44" s="151"/>
    </row>
    <row r="45" spans="2:38" ht="15" customHeight="1" x14ac:dyDescent="0.3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32"/>
      <c r="Q45" s="232"/>
      <c r="R45" s="232"/>
      <c r="AB45" s="237"/>
      <c r="AC45" s="237"/>
      <c r="AE45" s="237"/>
      <c r="AH45" s="233"/>
      <c r="AI45" s="237"/>
      <c r="AJ45" s="233"/>
      <c r="AK45" s="233"/>
      <c r="AL45" s="151"/>
    </row>
    <row r="46" spans="2:38" ht="15" customHeight="1" x14ac:dyDescent="0.3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32"/>
      <c r="Q46" s="232"/>
      <c r="R46" s="232"/>
      <c r="AB46" s="237"/>
      <c r="AC46" s="237"/>
      <c r="AE46" s="237"/>
      <c r="AH46" s="233"/>
      <c r="AI46" s="237"/>
      <c r="AJ46" s="233"/>
      <c r="AK46" s="233"/>
      <c r="AL46" s="151"/>
    </row>
    <row r="47" spans="2:38" ht="15" customHeight="1" x14ac:dyDescent="0.3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32"/>
      <c r="Q47" s="232"/>
      <c r="R47" s="232"/>
      <c r="AB47" s="237"/>
      <c r="AC47" s="237"/>
      <c r="AE47" s="237"/>
      <c r="AH47" s="233"/>
      <c r="AI47" s="237"/>
      <c r="AJ47" s="233"/>
      <c r="AK47" s="233"/>
      <c r="AL47" s="151"/>
    </row>
    <row r="48" spans="2:38" ht="15" customHeight="1" x14ac:dyDescent="0.3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32"/>
      <c r="Q48" s="232"/>
      <c r="R48" s="232"/>
      <c r="AB48" s="237"/>
      <c r="AC48" s="237"/>
      <c r="AE48" s="237"/>
      <c r="AH48" s="233"/>
      <c r="AI48" s="237"/>
      <c r="AJ48" s="233"/>
      <c r="AK48" s="233"/>
    </row>
    <row r="49" spans="1:43" ht="15" customHeight="1" x14ac:dyDescent="0.3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32"/>
      <c r="Q49" s="232"/>
      <c r="R49" s="232"/>
      <c r="AB49" s="237"/>
      <c r="AC49" s="237"/>
      <c r="AE49" s="237"/>
      <c r="AH49" s="233"/>
      <c r="AI49" s="237"/>
      <c r="AJ49" s="233"/>
      <c r="AK49" s="233"/>
    </row>
    <row r="50" spans="1:43" ht="15" customHeight="1" x14ac:dyDescent="0.3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32"/>
      <c r="Q50" s="232"/>
      <c r="R50" s="232"/>
      <c r="AB50" s="237"/>
      <c r="AC50" s="237"/>
      <c r="AE50" s="237"/>
      <c r="AH50" s="233"/>
      <c r="AI50" s="237"/>
      <c r="AJ50" s="233"/>
      <c r="AK50" s="233"/>
    </row>
    <row r="51" spans="1:43" ht="15" customHeight="1" x14ac:dyDescent="0.3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32"/>
      <c r="Q51" s="232"/>
      <c r="R51" s="232"/>
      <c r="AB51" s="237"/>
      <c r="AC51" s="237"/>
      <c r="AE51" s="237"/>
      <c r="AH51" s="233"/>
      <c r="AI51" s="237"/>
      <c r="AJ51" s="233"/>
      <c r="AK51" s="233"/>
    </row>
    <row r="52" spans="1:43" ht="15" customHeight="1" x14ac:dyDescent="0.3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32"/>
      <c r="Q52" s="232"/>
      <c r="R52" s="232"/>
      <c r="AB52" s="237"/>
      <c r="AC52" s="237"/>
      <c r="AE52" s="237"/>
      <c r="AH52" s="233"/>
      <c r="AI52" s="237"/>
      <c r="AJ52" s="233"/>
      <c r="AK52" s="233"/>
    </row>
    <row r="53" spans="1:43" ht="15" customHeight="1" x14ac:dyDescent="0.3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32"/>
      <c r="Q53" s="232"/>
      <c r="R53" s="232"/>
      <c r="AB53" s="237"/>
      <c r="AC53" s="237"/>
      <c r="AE53" s="237"/>
      <c r="AH53" s="233"/>
      <c r="AI53" s="237"/>
      <c r="AJ53" s="233"/>
      <c r="AK53" s="233"/>
    </row>
    <row r="54" spans="1:43" ht="15" customHeight="1" x14ac:dyDescent="0.3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32"/>
      <c r="Q54" s="232"/>
      <c r="R54" s="232"/>
      <c r="AA54" s="247"/>
      <c r="AB54" s="237"/>
      <c r="AC54" s="237"/>
      <c r="AE54" s="237"/>
      <c r="AH54" s="233"/>
      <c r="AI54" s="237"/>
      <c r="AJ54" s="233"/>
      <c r="AK54" s="233"/>
    </row>
    <row r="55" spans="1:43" ht="15" customHeight="1" x14ac:dyDescent="0.3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32"/>
      <c r="Q55" s="232"/>
      <c r="R55" s="232"/>
      <c r="AB55" s="237"/>
      <c r="AC55" s="237"/>
      <c r="AE55" s="237"/>
      <c r="AH55" s="233"/>
      <c r="AI55" s="237"/>
      <c r="AJ55" s="233"/>
      <c r="AK55" s="233"/>
    </row>
    <row r="56" spans="1:43" ht="15" customHeight="1" x14ac:dyDescent="0.3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32"/>
      <c r="Q56" s="232"/>
      <c r="R56" s="232"/>
      <c r="AB56" s="237"/>
      <c r="AC56" s="237"/>
      <c r="AE56" s="237"/>
      <c r="AH56" s="233"/>
      <c r="AI56" s="237"/>
      <c r="AJ56" s="233"/>
      <c r="AK56" s="233"/>
    </row>
    <row r="57" spans="1:43" ht="15" customHeight="1" x14ac:dyDescent="0.3">
      <c r="B57" s="294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32"/>
      <c r="Q57" s="232"/>
      <c r="R57" s="232"/>
      <c r="AB57" s="237"/>
      <c r="AC57" s="237"/>
      <c r="AE57" s="237"/>
      <c r="AH57" s="233"/>
      <c r="AI57" s="237"/>
      <c r="AJ57" s="233"/>
      <c r="AK57" s="233"/>
    </row>
    <row r="58" spans="1:43" ht="15" customHeight="1" x14ac:dyDescent="0.3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32"/>
      <c r="Q58" s="232"/>
      <c r="R58" s="232"/>
      <c r="AB58" s="237"/>
      <c r="AC58" s="237"/>
      <c r="AE58" s="237"/>
      <c r="AH58" s="233"/>
      <c r="AI58" s="237"/>
      <c r="AJ58" s="233"/>
      <c r="AK58" s="233"/>
    </row>
    <row r="59" spans="1:43" ht="15" customHeight="1" x14ac:dyDescent="0.3">
      <c r="A59" s="101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32"/>
      <c r="Q59" s="232"/>
      <c r="R59" s="232"/>
      <c r="AB59" s="237"/>
      <c r="AC59" s="237"/>
      <c r="AE59" s="237"/>
      <c r="AH59" s="233"/>
      <c r="AI59" s="237"/>
      <c r="AJ59" s="233"/>
      <c r="AK59" s="233"/>
    </row>
    <row r="60" spans="1:43" s="101" customFormat="1" ht="15" customHeight="1" x14ac:dyDescent="0.3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32"/>
      <c r="Q60" s="232"/>
      <c r="R60" s="232"/>
      <c r="S60" s="218"/>
      <c r="T60" s="218"/>
      <c r="U60" s="218"/>
      <c r="V60" s="218"/>
      <c r="W60" s="218"/>
      <c r="X60" s="218"/>
      <c r="Y60" s="219"/>
      <c r="Z60" s="219"/>
      <c r="AA60" s="102"/>
      <c r="AB60" s="237"/>
      <c r="AC60" s="237"/>
      <c r="AD60" s="1"/>
      <c r="AE60" s="237"/>
      <c r="AF60" s="1"/>
      <c r="AG60" s="1"/>
      <c r="AH60" s="233"/>
      <c r="AI60" s="237"/>
      <c r="AJ60" s="233"/>
      <c r="AK60" s="233"/>
      <c r="AL60" s="113"/>
      <c r="AM60" s="113"/>
      <c r="AN60" s="113"/>
      <c r="AO60" s="113"/>
      <c r="AP60" s="113"/>
      <c r="AQ60" s="113"/>
    </row>
    <row r="61" spans="1:43" ht="15" customHeight="1" x14ac:dyDescent="0.3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32"/>
      <c r="Q61" s="232"/>
      <c r="R61" s="232"/>
      <c r="AB61" s="237"/>
      <c r="AC61" s="237"/>
      <c r="AE61" s="237"/>
      <c r="AH61" s="233"/>
      <c r="AI61" s="237"/>
      <c r="AJ61" s="233"/>
      <c r="AK61" s="233"/>
    </row>
    <row r="62" spans="1:43" ht="15" customHeight="1" x14ac:dyDescent="0.3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32"/>
      <c r="Q62" s="232"/>
      <c r="R62" s="232"/>
      <c r="AB62" s="237"/>
      <c r="AC62" s="237"/>
      <c r="AE62" s="237"/>
      <c r="AH62" s="233"/>
      <c r="AI62" s="237"/>
      <c r="AJ62" s="233"/>
      <c r="AK62" s="233"/>
    </row>
    <row r="63" spans="1:43" ht="15" customHeight="1" x14ac:dyDescent="0.3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32"/>
      <c r="Q63" s="232"/>
      <c r="R63" s="232"/>
      <c r="AB63" s="237"/>
      <c r="AC63" s="237"/>
      <c r="AE63" s="237"/>
      <c r="AH63" s="233"/>
      <c r="AI63" s="237"/>
      <c r="AJ63" s="233"/>
      <c r="AK63" s="233"/>
      <c r="AN63" s="101"/>
      <c r="AO63" s="101"/>
      <c r="AP63" s="101"/>
      <c r="AQ63" s="101"/>
    </row>
    <row r="64" spans="1:43" ht="15" customHeight="1" x14ac:dyDescent="0.3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32"/>
      <c r="Q64" s="232"/>
      <c r="R64" s="232"/>
      <c r="AB64" s="237"/>
      <c r="AC64" s="237"/>
      <c r="AE64" s="237"/>
      <c r="AH64" s="233"/>
      <c r="AI64" s="237"/>
      <c r="AJ64" s="233"/>
      <c r="AK64" s="233"/>
    </row>
    <row r="65" spans="1:37" ht="15" customHeight="1" x14ac:dyDescent="0.3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32"/>
      <c r="Q65" s="232"/>
      <c r="R65" s="232"/>
      <c r="AB65" s="237"/>
      <c r="AC65" s="237"/>
      <c r="AE65" s="237"/>
      <c r="AH65" s="233"/>
      <c r="AI65" s="237"/>
      <c r="AJ65" s="233"/>
      <c r="AK65" s="233"/>
    </row>
    <row r="66" spans="1:37" ht="15" customHeight="1" x14ac:dyDescent="0.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AB66" s="237"/>
      <c r="AC66" s="237"/>
      <c r="AE66" s="237"/>
      <c r="AH66" s="233"/>
      <c r="AI66" s="237"/>
      <c r="AJ66" s="233"/>
      <c r="AK66" s="233"/>
    </row>
    <row r="67" spans="1:37" ht="15" customHeight="1" x14ac:dyDescent="0.3">
      <c r="AB67" s="237"/>
      <c r="AC67" s="237"/>
      <c r="AE67" s="237"/>
      <c r="AH67" s="233"/>
      <c r="AI67" s="237"/>
      <c r="AJ67" s="233"/>
      <c r="AK67" s="233"/>
    </row>
    <row r="68" spans="1:37" ht="15" customHeight="1" x14ac:dyDescent="0.3">
      <c r="AB68" s="237"/>
      <c r="AC68" s="237"/>
      <c r="AE68" s="237"/>
      <c r="AH68" s="233"/>
      <c r="AI68" s="237"/>
      <c r="AJ68" s="233"/>
      <c r="AK68" s="233"/>
    </row>
    <row r="69" spans="1:37" ht="15" customHeight="1" x14ac:dyDescent="0.3">
      <c r="AB69" s="237"/>
      <c r="AC69" s="237"/>
      <c r="AE69" s="237"/>
      <c r="AH69" s="233"/>
      <c r="AI69" s="237"/>
      <c r="AJ69" s="233"/>
      <c r="AK69" s="233"/>
    </row>
    <row r="70" spans="1:37" ht="15" customHeight="1" x14ac:dyDescent="0.3">
      <c r="AB70" s="237"/>
      <c r="AC70" s="237"/>
      <c r="AE70" s="237"/>
      <c r="AH70" s="233"/>
      <c r="AI70" s="237"/>
      <c r="AJ70" s="233"/>
      <c r="AK70" s="233"/>
    </row>
    <row r="71" spans="1:37" ht="15" customHeight="1" x14ac:dyDescent="0.3">
      <c r="AB71" s="237"/>
      <c r="AC71" s="237"/>
      <c r="AE71" s="237"/>
      <c r="AH71" s="233"/>
      <c r="AI71" s="237"/>
      <c r="AJ71" s="233"/>
      <c r="AK71" s="233"/>
    </row>
    <row r="72" spans="1:37" ht="15" customHeight="1" x14ac:dyDescent="0.3">
      <c r="AB72" s="237"/>
      <c r="AC72" s="237"/>
      <c r="AE72" s="237"/>
      <c r="AH72" s="233"/>
      <c r="AI72" s="237"/>
      <c r="AJ72" s="233"/>
      <c r="AK72" s="233"/>
    </row>
    <row r="73" spans="1:37" ht="15" customHeight="1" x14ac:dyDescent="0.3">
      <c r="AB73" s="237"/>
      <c r="AC73" s="237"/>
      <c r="AE73" s="237"/>
      <c r="AH73" s="233"/>
      <c r="AI73" s="237"/>
      <c r="AJ73" s="233"/>
      <c r="AK73" s="233"/>
    </row>
    <row r="74" spans="1:37" ht="15" customHeight="1" x14ac:dyDescent="0.3">
      <c r="AB74" s="237"/>
      <c r="AC74" s="237"/>
      <c r="AE74" s="237"/>
      <c r="AH74" s="233"/>
      <c r="AI74" s="237"/>
      <c r="AJ74" s="233"/>
      <c r="AK74" s="233"/>
    </row>
    <row r="75" spans="1:37" ht="15" customHeight="1" x14ac:dyDescent="0.3">
      <c r="AB75" s="237"/>
      <c r="AC75" s="237"/>
      <c r="AE75" s="237"/>
      <c r="AH75" s="233"/>
      <c r="AI75" s="237"/>
      <c r="AJ75" s="233"/>
      <c r="AK75" s="233"/>
    </row>
    <row r="76" spans="1:37" ht="15" customHeight="1" x14ac:dyDescent="0.3">
      <c r="AB76" s="237"/>
      <c r="AC76" s="237"/>
      <c r="AE76" s="237"/>
      <c r="AH76" s="233"/>
      <c r="AI76" s="237"/>
      <c r="AJ76" s="233"/>
      <c r="AK76" s="233"/>
    </row>
    <row r="77" spans="1:37" ht="15" customHeight="1" x14ac:dyDescent="0.3">
      <c r="AB77" s="237"/>
      <c r="AC77" s="237"/>
      <c r="AE77" s="237"/>
      <c r="AH77" s="233"/>
      <c r="AI77" s="237"/>
      <c r="AJ77" s="233"/>
      <c r="AK77" s="233"/>
    </row>
    <row r="78" spans="1:37" ht="15" customHeight="1" x14ac:dyDescent="0.3">
      <c r="AB78" s="237"/>
      <c r="AC78" s="237"/>
      <c r="AE78" s="237"/>
      <c r="AH78" s="233"/>
      <c r="AI78" s="237"/>
      <c r="AJ78" s="233"/>
      <c r="AK78" s="233"/>
    </row>
    <row r="79" spans="1:37" ht="15" customHeight="1" x14ac:dyDescent="0.3">
      <c r="AB79" s="237"/>
      <c r="AC79" s="237"/>
      <c r="AE79" s="237"/>
      <c r="AH79" s="233"/>
      <c r="AI79" s="237"/>
      <c r="AJ79" s="233"/>
      <c r="AK79" s="233"/>
    </row>
    <row r="80" spans="1:37" ht="15" customHeight="1" x14ac:dyDescent="0.3">
      <c r="AB80" s="237"/>
      <c r="AC80" s="237"/>
      <c r="AE80" s="237"/>
      <c r="AH80" s="233"/>
      <c r="AI80" s="237"/>
      <c r="AJ80" s="233"/>
      <c r="AK80" s="233"/>
    </row>
    <row r="81" spans="28:37" s="113" customFormat="1" ht="15" customHeight="1" x14ac:dyDescent="0.3">
      <c r="AB81" s="237"/>
      <c r="AC81" s="237"/>
      <c r="AD81" s="1"/>
      <c r="AE81" s="237"/>
      <c r="AF81" s="1"/>
      <c r="AG81" s="1"/>
      <c r="AH81" s="233"/>
      <c r="AI81" s="237"/>
      <c r="AJ81" s="233"/>
      <c r="AK81" s="233"/>
    </row>
    <row r="82" spans="28:37" s="113" customFormat="1" ht="15" customHeight="1" x14ac:dyDescent="0.3">
      <c r="AB82" s="237"/>
      <c r="AC82" s="237"/>
      <c r="AD82" s="1"/>
      <c r="AE82" s="237"/>
      <c r="AF82" s="1"/>
      <c r="AG82" s="1"/>
      <c r="AH82" s="233"/>
      <c r="AI82" s="237"/>
      <c r="AJ82" s="233"/>
      <c r="AK82" s="233"/>
    </row>
    <row r="83" spans="28:37" s="113" customFormat="1" ht="15" customHeight="1" x14ac:dyDescent="0.3">
      <c r="AB83" s="237"/>
      <c r="AC83" s="237"/>
      <c r="AD83" s="1"/>
      <c r="AE83" s="237"/>
      <c r="AF83" s="1"/>
      <c r="AG83" s="1"/>
      <c r="AH83" s="233"/>
      <c r="AI83" s="237"/>
      <c r="AJ83" s="233"/>
      <c r="AK83" s="233"/>
    </row>
    <row r="84" spans="28:37" s="113" customFormat="1" ht="15" customHeight="1" x14ac:dyDescent="0.3">
      <c r="AB84" s="237"/>
      <c r="AC84" s="237"/>
      <c r="AD84" s="1"/>
      <c r="AE84" s="237"/>
      <c r="AF84" s="1"/>
      <c r="AG84" s="1"/>
      <c r="AH84" s="233"/>
      <c r="AI84" s="237"/>
      <c r="AJ84" s="233"/>
      <c r="AK84" s="233"/>
    </row>
    <row r="85" spans="28:37" s="113" customFormat="1" ht="15" customHeight="1" x14ac:dyDescent="0.3">
      <c r="AB85" s="237"/>
      <c r="AC85" s="237"/>
      <c r="AD85" s="1"/>
      <c r="AE85" s="237"/>
      <c r="AF85" s="1"/>
      <c r="AG85" s="1"/>
      <c r="AH85" s="233"/>
      <c r="AI85" s="237"/>
      <c r="AJ85" s="233"/>
      <c r="AK85" s="233"/>
    </row>
    <row r="86" spans="28:37" s="113" customFormat="1" ht="15" customHeight="1" x14ac:dyDescent="0.3">
      <c r="AB86" s="237"/>
      <c r="AC86" s="237"/>
      <c r="AD86" s="1"/>
      <c r="AE86" s="237"/>
      <c r="AF86" s="1"/>
      <c r="AG86" s="1"/>
      <c r="AH86" s="233"/>
      <c r="AI86" s="237"/>
      <c r="AJ86" s="233"/>
      <c r="AK86" s="233"/>
    </row>
    <row r="87" spans="28:37" s="113" customFormat="1" ht="15" customHeight="1" x14ac:dyDescent="0.3">
      <c r="AB87" s="237"/>
      <c r="AC87" s="237"/>
      <c r="AD87" s="1"/>
      <c r="AE87" s="237"/>
      <c r="AF87" s="1"/>
      <c r="AG87" s="1"/>
      <c r="AH87" s="233"/>
      <c r="AI87" s="237"/>
      <c r="AJ87" s="233"/>
      <c r="AK87" s="233"/>
    </row>
    <row r="88" spans="28:37" s="113" customFormat="1" ht="15" customHeight="1" x14ac:dyDescent="0.3">
      <c r="AB88" s="237"/>
      <c r="AC88" s="237"/>
      <c r="AD88" s="1"/>
      <c r="AE88" s="237"/>
      <c r="AF88" s="1"/>
      <c r="AG88" s="1"/>
      <c r="AH88" s="233"/>
      <c r="AI88" s="237"/>
      <c r="AJ88" s="233"/>
      <c r="AK88" s="233"/>
    </row>
    <row r="89" spans="28:37" s="113" customFormat="1" ht="15" customHeight="1" x14ac:dyDescent="0.3">
      <c r="AB89" s="237"/>
      <c r="AC89" s="237"/>
      <c r="AD89" s="1"/>
      <c r="AE89" s="237"/>
      <c r="AF89" s="1"/>
      <c r="AG89" s="1"/>
      <c r="AH89" s="233"/>
      <c r="AI89" s="237"/>
      <c r="AJ89" s="233"/>
      <c r="AK89" s="233"/>
    </row>
    <row r="90" spans="28:37" s="113" customFormat="1" ht="15" customHeight="1" x14ac:dyDescent="0.3">
      <c r="AB90" s="237"/>
      <c r="AC90" s="237"/>
      <c r="AD90" s="1"/>
      <c r="AE90" s="237"/>
      <c r="AF90" s="1"/>
      <c r="AG90" s="1"/>
      <c r="AH90" s="233"/>
      <c r="AI90" s="237"/>
      <c r="AJ90" s="233"/>
      <c r="AK90" s="233"/>
    </row>
    <row r="91" spans="28:37" s="113" customFormat="1" ht="15" customHeight="1" x14ac:dyDescent="0.3">
      <c r="AB91" s="237"/>
      <c r="AC91" s="237"/>
      <c r="AD91" s="1"/>
      <c r="AE91" s="237"/>
      <c r="AF91" s="1"/>
      <c r="AG91" s="1"/>
      <c r="AH91" s="233"/>
      <c r="AI91" s="237"/>
      <c r="AJ91" s="233"/>
      <c r="AK91" s="233"/>
    </row>
    <row r="92" spans="28:37" s="113" customFormat="1" ht="15" customHeight="1" x14ac:dyDescent="0.3">
      <c r="AB92" s="237"/>
      <c r="AC92" s="237"/>
      <c r="AD92" s="1"/>
      <c r="AE92" s="237"/>
      <c r="AF92" s="1"/>
      <c r="AG92" s="1"/>
      <c r="AH92" s="233"/>
      <c r="AI92" s="237"/>
      <c r="AJ92" s="233"/>
      <c r="AK92" s="233"/>
    </row>
    <row r="93" spans="28:37" s="113" customFormat="1" ht="15" customHeight="1" x14ac:dyDescent="0.3">
      <c r="AB93" s="237"/>
      <c r="AC93" s="237"/>
      <c r="AD93" s="1"/>
      <c r="AE93" s="237"/>
      <c r="AF93" s="1"/>
      <c r="AG93" s="1"/>
      <c r="AH93" s="233"/>
      <c r="AI93" s="237"/>
      <c r="AJ93" s="233"/>
      <c r="AK93" s="233"/>
    </row>
    <row r="94" spans="28:37" s="113" customFormat="1" ht="15" customHeight="1" x14ac:dyDescent="0.3">
      <c r="AB94" s="237"/>
      <c r="AC94" s="237"/>
      <c r="AD94" s="1"/>
      <c r="AE94" s="237"/>
      <c r="AF94" s="1"/>
      <c r="AG94" s="1"/>
      <c r="AH94" s="233"/>
      <c r="AI94" s="237"/>
      <c r="AJ94" s="233"/>
      <c r="AK94" s="233"/>
    </row>
    <row r="95" spans="28:37" s="113" customFormat="1" ht="15" customHeight="1" x14ac:dyDescent="0.3">
      <c r="AB95" s="237"/>
      <c r="AC95" s="237"/>
      <c r="AD95" s="1"/>
      <c r="AE95" s="237"/>
      <c r="AF95" s="1"/>
      <c r="AG95" s="1"/>
      <c r="AH95" s="233"/>
      <c r="AI95" s="237"/>
      <c r="AJ95" s="233"/>
      <c r="AK95" s="233"/>
    </row>
    <row r="96" spans="28:37" s="113" customFormat="1" ht="15" customHeight="1" x14ac:dyDescent="0.3">
      <c r="AB96" s="237"/>
      <c r="AC96" s="237"/>
      <c r="AD96" s="1"/>
      <c r="AE96" s="237"/>
      <c r="AF96" s="1"/>
      <c r="AG96" s="1"/>
      <c r="AH96" s="233"/>
      <c r="AI96" s="237"/>
      <c r="AJ96" s="233"/>
      <c r="AK96" s="233"/>
    </row>
    <row r="97" spans="27:37" s="113" customFormat="1" ht="15" customHeight="1" x14ac:dyDescent="0.3">
      <c r="AA97" s="102"/>
      <c r="AB97" s="237"/>
      <c r="AC97" s="237"/>
      <c r="AD97" s="1"/>
      <c r="AE97" s="237"/>
      <c r="AF97" s="1"/>
      <c r="AG97" s="1"/>
      <c r="AH97" s="233"/>
      <c r="AI97" s="237"/>
      <c r="AJ97" s="233"/>
      <c r="AK97" s="233"/>
    </row>
    <row r="98" spans="27:37" s="113" customFormat="1" ht="15" customHeight="1" x14ac:dyDescent="0.3">
      <c r="AA98" s="102"/>
      <c r="AB98" s="237"/>
      <c r="AC98" s="237"/>
      <c r="AD98" s="1"/>
      <c r="AE98" s="237"/>
      <c r="AF98" s="1"/>
      <c r="AG98" s="1"/>
      <c r="AH98" s="233"/>
      <c r="AI98" s="237"/>
      <c r="AJ98" s="233"/>
      <c r="AK98" s="233"/>
    </row>
    <row r="99" spans="27:37" s="113" customFormat="1" ht="15" customHeight="1" x14ac:dyDescent="0.3">
      <c r="AA99" s="102"/>
      <c r="AB99" s="237"/>
      <c r="AC99" s="237"/>
      <c r="AD99" s="1"/>
      <c r="AE99" s="237"/>
      <c r="AF99" s="1"/>
      <c r="AG99" s="1"/>
      <c r="AH99" s="233"/>
      <c r="AI99" s="237"/>
      <c r="AJ99" s="233"/>
      <c r="AK99" s="233"/>
    </row>
    <row r="100" spans="27:37" s="113" customFormat="1" ht="15" customHeight="1" x14ac:dyDescent="0.3">
      <c r="AA100" s="102"/>
      <c r="AB100" s="237"/>
      <c r="AC100" s="237"/>
      <c r="AD100" s="1"/>
      <c r="AE100" s="237"/>
      <c r="AF100" s="1"/>
      <c r="AG100" s="1"/>
      <c r="AH100" s="233"/>
      <c r="AI100" s="237"/>
      <c r="AJ100" s="233"/>
      <c r="AK100" s="233"/>
    </row>
    <row r="101" spans="27:37" s="113" customFormat="1" ht="15" customHeight="1" x14ac:dyDescent="0.3">
      <c r="AA101" s="247"/>
      <c r="AB101" s="237"/>
      <c r="AC101" s="237"/>
      <c r="AD101" s="1"/>
      <c r="AE101" s="237"/>
      <c r="AF101" s="1"/>
      <c r="AG101" s="1"/>
      <c r="AH101" s="233"/>
      <c r="AI101" s="237"/>
      <c r="AJ101" s="233"/>
      <c r="AK101" s="233"/>
    </row>
    <row r="102" spans="27:37" s="113" customFormat="1" ht="15" customHeight="1" x14ac:dyDescent="0.3">
      <c r="AA102" s="102"/>
      <c r="AB102" s="237"/>
      <c r="AC102" s="237"/>
      <c r="AD102" s="1"/>
      <c r="AE102" s="237"/>
      <c r="AF102" s="1"/>
      <c r="AG102" s="1"/>
      <c r="AH102" s="233"/>
      <c r="AI102" s="237"/>
      <c r="AJ102" s="233"/>
      <c r="AK102" s="233"/>
    </row>
    <row r="103" spans="27:37" s="113" customFormat="1" ht="15" customHeight="1" x14ac:dyDescent="0.3">
      <c r="AA103" s="102"/>
      <c r="AB103" s="237"/>
      <c r="AC103" s="237"/>
      <c r="AD103" s="1"/>
      <c r="AE103" s="237"/>
      <c r="AF103" s="1"/>
      <c r="AG103" s="1"/>
      <c r="AH103" s="233"/>
      <c r="AI103" s="237"/>
      <c r="AJ103" s="233"/>
      <c r="AK103" s="233"/>
    </row>
    <row r="104" spans="27:37" s="113" customFormat="1" ht="15" customHeight="1" x14ac:dyDescent="0.3">
      <c r="AA104" s="102"/>
      <c r="AB104" s="237"/>
      <c r="AC104" s="237"/>
      <c r="AD104" s="1"/>
      <c r="AE104" s="237"/>
      <c r="AF104" s="1"/>
      <c r="AG104" s="1"/>
      <c r="AH104" s="233"/>
      <c r="AI104" s="237"/>
      <c r="AJ104" s="233"/>
      <c r="AK104" s="233"/>
    </row>
    <row r="105" spans="27:37" s="113" customFormat="1" ht="15" customHeight="1" x14ac:dyDescent="0.3">
      <c r="AA105" s="102"/>
      <c r="AB105" s="237"/>
      <c r="AC105" s="237"/>
      <c r="AD105" s="1"/>
      <c r="AE105" s="237"/>
      <c r="AF105" s="1"/>
      <c r="AG105" s="1"/>
      <c r="AH105" s="233"/>
      <c r="AI105" s="237"/>
      <c r="AJ105" s="233"/>
      <c r="AK105" s="233"/>
    </row>
    <row r="106" spans="27:37" s="113" customFormat="1" ht="15" customHeight="1" x14ac:dyDescent="0.3">
      <c r="AA106" s="102"/>
      <c r="AB106" s="237"/>
      <c r="AC106" s="237"/>
      <c r="AD106" s="1"/>
      <c r="AE106" s="237"/>
      <c r="AF106" s="1"/>
      <c r="AG106" s="1"/>
      <c r="AH106" s="233"/>
      <c r="AI106" s="237"/>
      <c r="AJ106" s="233"/>
      <c r="AK106" s="233"/>
    </row>
    <row r="107" spans="27:37" s="113" customFormat="1" ht="15" customHeight="1" x14ac:dyDescent="0.3">
      <c r="AA107" s="102"/>
      <c r="AB107" s="237"/>
      <c r="AC107" s="237"/>
      <c r="AD107" s="1"/>
      <c r="AE107" s="237"/>
      <c r="AF107" s="1"/>
      <c r="AG107" s="1"/>
      <c r="AH107" s="233"/>
      <c r="AI107" s="237"/>
      <c r="AJ107" s="233"/>
      <c r="AK107" s="233"/>
    </row>
    <row r="108" spans="27:37" s="113" customFormat="1" ht="15" customHeight="1" x14ac:dyDescent="0.3">
      <c r="AA108" s="102"/>
      <c r="AB108" s="237"/>
      <c r="AC108" s="237"/>
      <c r="AD108" s="1"/>
      <c r="AE108" s="237"/>
      <c r="AF108" s="1"/>
      <c r="AG108" s="1"/>
      <c r="AH108" s="233"/>
      <c r="AI108" s="237"/>
      <c r="AJ108" s="233"/>
      <c r="AK108" s="233"/>
    </row>
    <row r="109" spans="27:37" s="113" customFormat="1" ht="15" customHeight="1" x14ac:dyDescent="0.3">
      <c r="AA109" s="102"/>
      <c r="AB109" s="237"/>
      <c r="AC109" s="237"/>
      <c r="AD109" s="1"/>
      <c r="AE109" s="237"/>
      <c r="AF109" s="1"/>
      <c r="AG109" s="1"/>
      <c r="AH109" s="233"/>
      <c r="AI109" s="237"/>
      <c r="AJ109" s="233"/>
      <c r="AK109" s="233"/>
    </row>
    <row r="110" spans="27:37" s="113" customFormat="1" ht="15" customHeight="1" x14ac:dyDescent="0.3">
      <c r="AA110" s="102"/>
      <c r="AB110" s="237"/>
      <c r="AC110" s="237"/>
      <c r="AD110" s="1"/>
      <c r="AE110" s="237"/>
      <c r="AF110" s="1"/>
      <c r="AG110" s="1"/>
      <c r="AH110" s="233"/>
      <c r="AI110" s="237"/>
      <c r="AJ110" s="233"/>
      <c r="AK110" s="233"/>
    </row>
    <row r="111" spans="27:37" s="113" customFormat="1" ht="15" customHeight="1" x14ac:dyDescent="0.3">
      <c r="AA111" s="102"/>
      <c r="AB111" s="237"/>
      <c r="AC111" s="237"/>
      <c r="AD111" s="1"/>
      <c r="AE111" s="237"/>
      <c r="AF111" s="1"/>
      <c r="AG111" s="1"/>
      <c r="AH111" s="233"/>
      <c r="AI111" s="237"/>
      <c r="AJ111" s="233"/>
      <c r="AK111" s="233"/>
    </row>
    <row r="112" spans="27:37" s="113" customFormat="1" ht="15" customHeight="1" x14ac:dyDescent="0.3">
      <c r="AA112" s="102"/>
      <c r="AB112" s="237"/>
      <c r="AC112" s="237"/>
      <c r="AD112" s="1"/>
      <c r="AE112" s="237"/>
      <c r="AF112" s="1"/>
      <c r="AG112" s="1"/>
      <c r="AH112" s="233"/>
      <c r="AI112" s="237"/>
      <c r="AJ112" s="233"/>
      <c r="AK112" s="233"/>
    </row>
    <row r="113" spans="28:37" s="113" customFormat="1" ht="15" customHeight="1" x14ac:dyDescent="0.3">
      <c r="AB113" s="237"/>
      <c r="AC113" s="237"/>
      <c r="AD113" s="1"/>
      <c r="AE113" s="237"/>
      <c r="AF113" s="1"/>
      <c r="AG113" s="1"/>
      <c r="AH113" s="233"/>
      <c r="AI113" s="237"/>
      <c r="AJ113" s="233"/>
      <c r="AK113" s="233"/>
    </row>
    <row r="114" spans="28:37" s="113" customFormat="1" ht="15" customHeight="1" x14ac:dyDescent="0.3">
      <c r="AB114" s="237"/>
      <c r="AC114" s="237"/>
      <c r="AD114" s="1"/>
      <c r="AE114" s="237"/>
      <c r="AF114" s="1"/>
      <c r="AG114" s="1"/>
      <c r="AH114" s="233"/>
      <c r="AI114" s="237"/>
      <c r="AJ114" s="233"/>
      <c r="AK114" s="233"/>
    </row>
    <row r="115" spans="28:37" s="113" customFormat="1" ht="15" customHeight="1" x14ac:dyDescent="0.3">
      <c r="AB115" s="237"/>
      <c r="AC115" s="237"/>
      <c r="AD115" s="1"/>
      <c r="AE115" s="237"/>
      <c r="AF115" s="1"/>
      <c r="AG115" s="1"/>
      <c r="AH115" s="233"/>
      <c r="AI115" s="237"/>
      <c r="AJ115" s="233"/>
      <c r="AK115" s="233"/>
    </row>
    <row r="116" spans="28:37" s="113" customFormat="1" ht="15" customHeight="1" x14ac:dyDescent="0.3">
      <c r="AB116" s="237"/>
      <c r="AC116" s="237"/>
      <c r="AD116" s="1"/>
      <c r="AE116" s="237"/>
      <c r="AF116" s="1"/>
      <c r="AG116" s="1"/>
      <c r="AH116" s="233"/>
      <c r="AI116" s="237"/>
      <c r="AJ116" s="233"/>
      <c r="AK116" s="233"/>
    </row>
    <row r="117" spans="28:37" s="113" customFormat="1" ht="15" customHeight="1" x14ac:dyDescent="0.3">
      <c r="AB117" s="237"/>
      <c r="AC117" s="237"/>
      <c r="AD117" s="1"/>
      <c r="AE117" s="237"/>
      <c r="AF117" s="1"/>
      <c r="AG117" s="1"/>
      <c r="AH117" s="233"/>
      <c r="AI117" s="237"/>
      <c r="AJ117" s="233"/>
      <c r="AK117" s="233"/>
    </row>
    <row r="118" spans="28:37" s="113" customFormat="1" ht="15" customHeight="1" x14ac:dyDescent="0.3">
      <c r="AB118" s="237"/>
      <c r="AC118" s="237"/>
      <c r="AD118" s="1"/>
      <c r="AE118" s="237"/>
      <c r="AF118" s="1"/>
      <c r="AG118" s="1"/>
      <c r="AH118" s="233"/>
      <c r="AI118" s="237"/>
      <c r="AJ118" s="233"/>
      <c r="AK118" s="233"/>
    </row>
    <row r="119" spans="28:37" s="113" customFormat="1" ht="15" customHeight="1" x14ac:dyDescent="0.3">
      <c r="AB119" s="237"/>
      <c r="AC119" s="237"/>
      <c r="AD119" s="1"/>
      <c r="AE119" s="237"/>
      <c r="AF119" s="1"/>
      <c r="AG119" s="1"/>
      <c r="AH119" s="233"/>
      <c r="AI119" s="237"/>
      <c r="AJ119" s="233"/>
      <c r="AK119" s="233"/>
    </row>
    <row r="120" spans="28:37" s="113" customFormat="1" ht="15" customHeight="1" x14ac:dyDescent="0.3">
      <c r="AB120" s="237"/>
      <c r="AC120" s="237"/>
      <c r="AD120" s="1"/>
      <c r="AE120" s="237"/>
      <c r="AF120" s="1"/>
      <c r="AG120" s="1"/>
      <c r="AH120" s="233"/>
      <c r="AI120" s="237"/>
      <c r="AJ120" s="233"/>
      <c r="AK120" s="233"/>
    </row>
    <row r="121" spans="28:37" s="113" customFormat="1" ht="15" customHeight="1" x14ac:dyDescent="0.3">
      <c r="AB121" s="237"/>
      <c r="AC121" s="237"/>
      <c r="AD121" s="1"/>
      <c r="AE121" s="237"/>
      <c r="AF121" s="1"/>
      <c r="AG121" s="1"/>
      <c r="AH121" s="233"/>
      <c r="AI121" s="237"/>
      <c r="AJ121" s="233"/>
      <c r="AK121" s="233"/>
    </row>
    <row r="122" spans="28:37" s="113" customFormat="1" ht="15" customHeight="1" x14ac:dyDescent="0.3">
      <c r="AB122" s="237"/>
      <c r="AC122" s="237"/>
      <c r="AD122" s="1"/>
      <c r="AE122" s="237"/>
      <c r="AF122" s="1"/>
      <c r="AG122" s="1"/>
      <c r="AH122" s="233"/>
      <c r="AI122" s="237"/>
      <c r="AJ122" s="233"/>
      <c r="AK122" s="233"/>
    </row>
    <row r="123" spans="28:37" s="113" customFormat="1" ht="15" customHeight="1" x14ac:dyDescent="0.3">
      <c r="AB123" s="237"/>
      <c r="AC123" s="237"/>
      <c r="AD123" s="1"/>
      <c r="AE123" s="237"/>
      <c r="AF123" s="1"/>
      <c r="AG123" s="1"/>
      <c r="AH123" s="233"/>
      <c r="AI123" s="237"/>
      <c r="AJ123" s="233"/>
      <c r="AK123" s="233"/>
    </row>
    <row r="124" spans="28:37" s="113" customFormat="1" ht="15" customHeight="1" x14ac:dyDescent="0.3">
      <c r="AB124" s="237"/>
      <c r="AC124" s="237"/>
      <c r="AD124" s="1"/>
      <c r="AE124" s="237"/>
      <c r="AF124" s="1"/>
      <c r="AG124" s="1"/>
      <c r="AH124" s="233"/>
      <c r="AI124" s="237"/>
      <c r="AJ124" s="233"/>
      <c r="AK124" s="233"/>
    </row>
    <row r="125" spans="28:37" s="113" customFormat="1" ht="15" customHeight="1" x14ac:dyDescent="0.3">
      <c r="AB125" s="237"/>
      <c r="AC125" s="237"/>
      <c r="AD125" s="1"/>
      <c r="AE125" s="237"/>
      <c r="AF125" s="1"/>
      <c r="AG125" s="1"/>
      <c r="AH125" s="233"/>
      <c r="AI125" s="237"/>
      <c r="AJ125" s="233"/>
      <c r="AK125" s="233"/>
    </row>
    <row r="126" spans="28:37" s="113" customFormat="1" ht="15" customHeight="1" x14ac:dyDescent="0.3">
      <c r="AB126" s="237"/>
      <c r="AC126" s="237"/>
      <c r="AD126" s="1"/>
      <c r="AE126" s="237"/>
      <c r="AF126" s="1"/>
      <c r="AG126" s="1"/>
      <c r="AH126" s="233"/>
      <c r="AI126" s="237"/>
      <c r="AJ126" s="233"/>
      <c r="AK126" s="233"/>
    </row>
    <row r="127" spans="28:37" s="113" customFormat="1" ht="15" customHeight="1" x14ac:dyDescent="0.3">
      <c r="AB127" s="237"/>
      <c r="AC127" s="237"/>
      <c r="AD127" s="1"/>
      <c r="AE127" s="237"/>
      <c r="AF127" s="1"/>
      <c r="AG127" s="1"/>
      <c r="AH127" s="233"/>
      <c r="AI127" s="237"/>
      <c r="AJ127" s="233"/>
      <c r="AK127" s="233"/>
    </row>
    <row r="128" spans="28:37" s="113" customFormat="1" ht="15" customHeight="1" x14ac:dyDescent="0.3">
      <c r="AB128" s="237"/>
      <c r="AC128" s="237"/>
      <c r="AD128" s="1"/>
      <c r="AE128" s="237"/>
      <c r="AF128" s="1"/>
      <c r="AG128" s="1"/>
      <c r="AH128" s="233"/>
      <c r="AI128" s="237"/>
      <c r="AJ128" s="233"/>
      <c r="AK128" s="233"/>
    </row>
    <row r="129" spans="28:37" s="113" customFormat="1" ht="15" customHeight="1" x14ac:dyDescent="0.3">
      <c r="AB129" s="237"/>
      <c r="AC129" s="237"/>
      <c r="AD129" s="1"/>
      <c r="AE129" s="237"/>
      <c r="AF129" s="1"/>
      <c r="AG129" s="1"/>
      <c r="AH129" s="233"/>
      <c r="AI129" s="237"/>
      <c r="AJ129" s="233"/>
      <c r="AK129" s="233"/>
    </row>
    <row r="130" spans="28:37" s="113" customFormat="1" ht="15" customHeight="1" x14ac:dyDescent="0.3">
      <c r="AB130" s="237"/>
      <c r="AC130" s="237"/>
      <c r="AD130" s="1"/>
      <c r="AE130" s="237"/>
      <c r="AF130" s="1"/>
      <c r="AG130" s="1"/>
      <c r="AH130" s="233"/>
      <c r="AI130" s="237"/>
      <c r="AJ130" s="233"/>
      <c r="AK130" s="233"/>
    </row>
    <row r="131" spans="28:37" s="113" customFormat="1" ht="15" customHeight="1" x14ac:dyDescent="0.3">
      <c r="AB131" s="237"/>
      <c r="AC131" s="237"/>
      <c r="AD131" s="1"/>
      <c r="AE131" s="237"/>
      <c r="AF131" s="1"/>
      <c r="AG131" s="1"/>
      <c r="AH131" s="233"/>
      <c r="AI131" s="237"/>
      <c r="AJ131" s="233"/>
      <c r="AK131" s="233"/>
    </row>
    <row r="132" spans="28:37" s="113" customFormat="1" ht="15" customHeight="1" x14ac:dyDescent="0.3">
      <c r="AB132" s="237"/>
      <c r="AC132" s="237"/>
      <c r="AD132" s="1"/>
      <c r="AE132" s="237"/>
      <c r="AF132" s="1"/>
      <c r="AG132" s="1"/>
      <c r="AH132" s="233"/>
      <c r="AI132" s="237"/>
      <c r="AJ132" s="233"/>
      <c r="AK132" s="233"/>
    </row>
    <row r="133" spans="28:37" s="113" customFormat="1" ht="15" customHeight="1" x14ac:dyDescent="0.3">
      <c r="AB133" s="237"/>
      <c r="AC133" s="237"/>
      <c r="AD133" s="1"/>
      <c r="AE133" s="237"/>
      <c r="AF133" s="1"/>
      <c r="AG133" s="1"/>
      <c r="AH133" s="233"/>
      <c r="AI133" s="237"/>
      <c r="AJ133" s="233"/>
      <c r="AK133" s="233"/>
    </row>
    <row r="134" spans="28:37" s="113" customFormat="1" ht="15" customHeight="1" x14ac:dyDescent="0.3">
      <c r="AB134" s="237"/>
      <c r="AC134" s="237"/>
      <c r="AD134" s="1"/>
      <c r="AE134" s="237"/>
      <c r="AF134" s="1"/>
      <c r="AG134" s="1"/>
      <c r="AH134" s="233"/>
      <c r="AI134" s="237"/>
      <c r="AJ134" s="233"/>
      <c r="AK134" s="233"/>
    </row>
    <row r="135" spans="28:37" s="113" customFormat="1" ht="15" customHeight="1" x14ac:dyDescent="0.3">
      <c r="AB135" s="237"/>
      <c r="AC135" s="237"/>
      <c r="AD135" s="1"/>
      <c r="AE135" s="237"/>
      <c r="AF135" s="1"/>
      <c r="AG135" s="1"/>
      <c r="AH135" s="233"/>
      <c r="AI135" s="237"/>
      <c r="AJ135" s="233"/>
      <c r="AK135" s="233"/>
    </row>
    <row r="136" spans="28:37" s="113" customFormat="1" ht="15" customHeight="1" x14ac:dyDescent="0.3">
      <c r="AB136" s="237"/>
      <c r="AC136" s="237"/>
      <c r="AD136" s="1"/>
      <c r="AE136" s="237"/>
      <c r="AF136" s="1"/>
      <c r="AG136" s="1"/>
      <c r="AH136" s="233"/>
      <c r="AI136" s="237"/>
      <c r="AJ136" s="233"/>
      <c r="AK136" s="233"/>
    </row>
    <row r="137" spans="28:37" s="113" customFormat="1" ht="15" customHeight="1" x14ac:dyDescent="0.3">
      <c r="AB137" s="237"/>
      <c r="AC137" s="237"/>
      <c r="AD137" s="1"/>
      <c r="AE137" s="237"/>
      <c r="AF137" s="1"/>
      <c r="AG137" s="1"/>
      <c r="AH137" s="233"/>
      <c r="AI137" s="237"/>
      <c r="AJ137" s="233"/>
      <c r="AK137" s="233"/>
    </row>
    <row r="138" spans="28:37" s="113" customFormat="1" ht="15" customHeight="1" x14ac:dyDescent="0.3">
      <c r="AB138" s="237"/>
      <c r="AC138" s="237"/>
      <c r="AD138" s="1"/>
      <c r="AE138" s="237"/>
      <c r="AF138" s="1"/>
      <c r="AG138" s="1"/>
      <c r="AH138" s="233"/>
      <c r="AI138" s="237"/>
      <c r="AJ138" s="233"/>
      <c r="AK138" s="233"/>
    </row>
    <row r="139" spans="28:37" s="113" customFormat="1" ht="15" customHeight="1" x14ac:dyDescent="0.3">
      <c r="AB139" s="237"/>
      <c r="AC139" s="237"/>
      <c r="AD139" s="1"/>
      <c r="AE139" s="237"/>
      <c r="AF139" s="1"/>
      <c r="AG139" s="1"/>
      <c r="AH139" s="233"/>
      <c r="AI139" s="237"/>
      <c r="AJ139" s="233"/>
      <c r="AK139" s="233"/>
    </row>
    <row r="140" spans="28:37" s="113" customFormat="1" ht="15" customHeight="1" x14ac:dyDescent="0.3">
      <c r="AB140" s="237"/>
      <c r="AC140" s="237"/>
      <c r="AD140" s="1"/>
      <c r="AE140" s="237"/>
      <c r="AF140" s="1"/>
      <c r="AG140" s="1"/>
      <c r="AH140" s="233"/>
      <c r="AI140" s="237"/>
      <c r="AJ140" s="233"/>
      <c r="AK140" s="233"/>
    </row>
    <row r="141" spans="28:37" s="113" customFormat="1" ht="15" customHeight="1" x14ac:dyDescent="0.3">
      <c r="AB141" s="237"/>
      <c r="AC141" s="237"/>
      <c r="AD141" s="1"/>
      <c r="AE141" s="237"/>
      <c r="AF141" s="1"/>
      <c r="AG141" s="1"/>
      <c r="AH141" s="233"/>
      <c r="AI141" s="237"/>
      <c r="AJ141" s="233"/>
      <c r="AK141" s="233"/>
    </row>
    <row r="142" spans="28:37" s="113" customFormat="1" ht="15" customHeight="1" x14ac:dyDescent="0.3">
      <c r="AB142" s="237"/>
      <c r="AC142" s="237"/>
      <c r="AD142" s="1"/>
      <c r="AE142" s="237"/>
      <c r="AF142" s="1"/>
      <c r="AG142" s="1"/>
      <c r="AH142" s="233"/>
      <c r="AI142" s="237"/>
      <c r="AJ142" s="233"/>
      <c r="AK142" s="233"/>
    </row>
    <row r="143" spans="28:37" s="113" customFormat="1" ht="15" customHeight="1" x14ac:dyDescent="0.3">
      <c r="AB143" s="237"/>
      <c r="AC143" s="237"/>
      <c r="AD143" s="1"/>
      <c r="AE143" s="237"/>
      <c r="AF143" s="1"/>
      <c r="AG143" s="1"/>
      <c r="AH143" s="233"/>
      <c r="AI143" s="237"/>
      <c r="AJ143" s="233"/>
      <c r="AK143" s="233"/>
    </row>
    <row r="144" spans="28:37" s="113" customFormat="1" ht="15" customHeight="1" x14ac:dyDescent="0.3">
      <c r="AB144" s="237"/>
      <c r="AC144" s="237"/>
      <c r="AD144" s="1"/>
      <c r="AE144" s="237"/>
      <c r="AF144" s="1"/>
      <c r="AG144" s="1"/>
      <c r="AH144" s="233"/>
      <c r="AI144" s="237"/>
      <c r="AJ144" s="233"/>
      <c r="AK144" s="233"/>
    </row>
    <row r="145" spans="27:37" s="113" customFormat="1" ht="15" customHeight="1" x14ac:dyDescent="0.3">
      <c r="AA145" s="102"/>
      <c r="AB145" s="237"/>
      <c r="AC145" s="237"/>
      <c r="AD145" s="1"/>
      <c r="AE145" s="237"/>
      <c r="AF145" s="1"/>
      <c r="AG145" s="1"/>
      <c r="AH145" s="233"/>
      <c r="AI145" s="237"/>
      <c r="AJ145" s="233"/>
      <c r="AK145" s="233"/>
    </row>
    <row r="146" spans="27:37" s="113" customFormat="1" ht="15" customHeight="1" x14ac:dyDescent="0.3">
      <c r="AA146" s="102"/>
      <c r="AB146" s="237"/>
      <c r="AC146" s="237"/>
      <c r="AD146" s="1"/>
      <c r="AE146" s="237"/>
      <c r="AF146" s="1"/>
      <c r="AG146" s="1"/>
      <c r="AH146" s="233"/>
      <c r="AI146" s="237"/>
      <c r="AJ146" s="233"/>
      <c r="AK146" s="233"/>
    </row>
    <row r="147" spans="27:37" s="113" customFormat="1" ht="15" customHeight="1" x14ac:dyDescent="0.3">
      <c r="AA147" s="102"/>
      <c r="AB147" s="237"/>
      <c r="AC147" s="237"/>
      <c r="AD147" s="1"/>
      <c r="AE147" s="237"/>
      <c r="AF147" s="1"/>
      <c r="AG147" s="1"/>
      <c r="AH147" s="233"/>
      <c r="AI147" s="237"/>
      <c r="AJ147" s="233"/>
      <c r="AK147" s="233"/>
    </row>
    <row r="148" spans="27:37" s="113" customFormat="1" ht="15" customHeight="1" x14ac:dyDescent="0.3">
      <c r="AA148" s="102"/>
      <c r="AB148" s="237"/>
      <c r="AC148" s="237"/>
      <c r="AD148" s="1"/>
      <c r="AE148" s="237"/>
      <c r="AF148" s="1"/>
      <c r="AG148" s="1"/>
      <c r="AH148" s="233"/>
      <c r="AI148" s="237"/>
      <c r="AJ148" s="233"/>
      <c r="AK148" s="233"/>
    </row>
    <row r="149" spans="27:37" s="113" customFormat="1" ht="15" customHeight="1" x14ac:dyDescent="0.3">
      <c r="AA149" s="102"/>
      <c r="AB149" s="237"/>
      <c r="AC149" s="237"/>
      <c r="AD149" s="1"/>
      <c r="AE149" s="237"/>
      <c r="AF149" s="1"/>
      <c r="AG149" s="1"/>
      <c r="AH149" s="233"/>
      <c r="AI149" s="237"/>
      <c r="AJ149" s="233"/>
      <c r="AK149" s="233"/>
    </row>
    <row r="150" spans="27:37" s="113" customFormat="1" ht="15" customHeight="1" x14ac:dyDescent="0.3">
      <c r="AA150" s="247"/>
      <c r="AB150" s="237"/>
      <c r="AC150" s="237"/>
      <c r="AD150" s="1"/>
      <c r="AE150" s="237"/>
      <c r="AF150" s="1"/>
      <c r="AG150" s="1"/>
      <c r="AH150" s="233"/>
      <c r="AI150" s="237"/>
      <c r="AJ150" s="233"/>
      <c r="AK150" s="233"/>
    </row>
    <row r="151" spans="27:37" s="113" customFormat="1" ht="15" customHeight="1" x14ac:dyDescent="0.3">
      <c r="AA151" s="102"/>
      <c r="AB151" s="237"/>
      <c r="AC151" s="237"/>
      <c r="AD151" s="1"/>
      <c r="AE151" s="237"/>
      <c r="AF151" s="1"/>
      <c r="AG151" s="1"/>
      <c r="AH151" s="233"/>
      <c r="AI151" s="237"/>
      <c r="AJ151" s="233"/>
      <c r="AK151" s="233"/>
    </row>
    <row r="152" spans="27:37" s="113" customFormat="1" ht="15" customHeight="1" x14ac:dyDescent="0.3">
      <c r="AA152" s="102"/>
      <c r="AB152" s="237"/>
      <c r="AC152" s="237"/>
      <c r="AD152" s="1"/>
      <c r="AE152" s="237"/>
      <c r="AF152" s="1"/>
      <c r="AG152" s="1"/>
      <c r="AH152" s="233"/>
      <c r="AI152" s="237"/>
      <c r="AJ152" s="233"/>
      <c r="AK152" s="233"/>
    </row>
    <row r="153" spans="27:37" s="113" customFormat="1" ht="15" customHeight="1" x14ac:dyDescent="0.3">
      <c r="AA153" s="102"/>
      <c r="AB153" s="237"/>
      <c r="AC153" s="237"/>
      <c r="AD153" s="1"/>
      <c r="AE153" s="237"/>
      <c r="AF153" s="1"/>
      <c r="AG153" s="1"/>
      <c r="AH153" s="233"/>
      <c r="AI153" s="237"/>
      <c r="AJ153" s="233"/>
      <c r="AK153" s="233"/>
    </row>
    <row r="154" spans="27:37" s="113" customFormat="1" ht="15" customHeight="1" x14ac:dyDescent="0.3">
      <c r="AA154" s="102"/>
      <c r="AB154" s="237"/>
      <c r="AC154" s="237"/>
      <c r="AD154" s="1"/>
      <c r="AE154" s="237"/>
      <c r="AF154" s="1"/>
      <c r="AG154" s="1"/>
      <c r="AH154" s="233"/>
      <c r="AI154" s="237"/>
      <c r="AJ154" s="233"/>
      <c r="AK154" s="233"/>
    </row>
    <row r="155" spans="27:37" s="113" customFormat="1" ht="15" customHeight="1" x14ac:dyDescent="0.3">
      <c r="AA155" s="102"/>
      <c r="AB155" s="237"/>
      <c r="AC155" s="237"/>
      <c r="AD155" s="1"/>
      <c r="AE155" s="237"/>
      <c r="AF155" s="1"/>
      <c r="AG155" s="1"/>
      <c r="AH155" s="233"/>
      <c r="AI155" s="237"/>
      <c r="AJ155" s="233"/>
      <c r="AK155" s="233"/>
    </row>
    <row r="156" spans="27:37" s="113" customFormat="1" ht="15" customHeight="1" x14ac:dyDescent="0.3">
      <c r="AA156" s="102"/>
      <c r="AB156" s="237"/>
      <c r="AC156" s="237"/>
      <c r="AD156" s="1"/>
      <c r="AE156" s="237"/>
      <c r="AF156" s="1"/>
      <c r="AG156" s="1"/>
      <c r="AH156" s="233"/>
      <c r="AI156" s="237"/>
      <c r="AJ156" s="233"/>
      <c r="AK156" s="233"/>
    </row>
    <row r="157" spans="27:37" s="113" customFormat="1" ht="15" customHeight="1" x14ac:dyDescent="0.3">
      <c r="AA157" s="102"/>
      <c r="AB157" s="237"/>
      <c r="AC157" s="237"/>
      <c r="AD157" s="1"/>
      <c r="AE157" s="237"/>
      <c r="AF157" s="1"/>
      <c r="AG157" s="1"/>
      <c r="AH157" s="233"/>
      <c r="AI157" s="237"/>
      <c r="AJ157" s="233"/>
      <c r="AK157" s="233"/>
    </row>
    <row r="158" spans="27:37" s="113" customFormat="1" ht="15" customHeight="1" x14ac:dyDescent="0.3">
      <c r="AA158" s="102"/>
      <c r="AB158" s="237"/>
      <c r="AC158" s="237"/>
      <c r="AD158" s="1"/>
      <c r="AE158" s="237"/>
      <c r="AF158" s="1"/>
      <c r="AG158" s="1"/>
      <c r="AH158" s="233"/>
      <c r="AI158" s="237"/>
      <c r="AJ158" s="233"/>
      <c r="AK158" s="233"/>
    </row>
    <row r="159" spans="27:37" s="113" customFormat="1" ht="15" customHeight="1" x14ac:dyDescent="0.3">
      <c r="AA159" s="102"/>
      <c r="AB159" s="237"/>
      <c r="AC159" s="237"/>
      <c r="AD159" s="1"/>
      <c r="AE159" s="237"/>
      <c r="AF159" s="1"/>
      <c r="AG159" s="1"/>
      <c r="AH159" s="233"/>
      <c r="AI159" s="237"/>
      <c r="AJ159" s="233"/>
      <c r="AK159" s="233"/>
    </row>
    <row r="160" spans="27:37" s="113" customFormat="1" ht="15" customHeight="1" x14ac:dyDescent="0.3">
      <c r="AA160" s="102"/>
      <c r="AB160" s="237"/>
      <c r="AC160" s="237"/>
      <c r="AD160" s="1"/>
      <c r="AE160" s="237"/>
      <c r="AF160" s="1"/>
      <c r="AG160" s="1"/>
      <c r="AH160" s="233"/>
      <c r="AI160" s="237"/>
      <c r="AJ160" s="233"/>
      <c r="AK160" s="233"/>
    </row>
    <row r="161" spans="28:37" s="113" customFormat="1" ht="15" customHeight="1" x14ac:dyDescent="0.3">
      <c r="AB161" s="237"/>
      <c r="AC161" s="237"/>
      <c r="AD161" s="1"/>
      <c r="AE161" s="237"/>
      <c r="AF161" s="1"/>
      <c r="AG161" s="1"/>
      <c r="AH161" s="233"/>
      <c r="AI161" s="237"/>
      <c r="AJ161" s="233"/>
      <c r="AK161" s="233"/>
    </row>
    <row r="162" spans="28:37" s="113" customFormat="1" ht="15" customHeight="1" x14ac:dyDescent="0.3">
      <c r="AB162" s="237"/>
      <c r="AC162" s="237"/>
      <c r="AD162" s="1"/>
      <c r="AE162" s="237"/>
      <c r="AF162" s="1"/>
      <c r="AG162" s="1"/>
      <c r="AH162" s="233"/>
      <c r="AI162" s="237"/>
      <c r="AJ162" s="233"/>
      <c r="AK162" s="233"/>
    </row>
    <row r="163" spans="28:37" s="113" customFormat="1" ht="15" customHeight="1" x14ac:dyDescent="0.3">
      <c r="AB163" s="237"/>
      <c r="AC163" s="237"/>
      <c r="AD163" s="1"/>
      <c r="AE163" s="237"/>
      <c r="AF163" s="1"/>
      <c r="AG163" s="1"/>
      <c r="AH163" s="233"/>
      <c r="AI163" s="237"/>
      <c r="AJ163" s="233"/>
      <c r="AK163" s="233"/>
    </row>
    <row r="164" spans="28:37" s="113" customFormat="1" ht="15" customHeight="1" x14ac:dyDescent="0.3">
      <c r="AB164" s="237"/>
      <c r="AC164" s="237"/>
      <c r="AD164" s="1"/>
      <c r="AE164" s="237"/>
      <c r="AF164" s="1"/>
      <c r="AG164" s="1"/>
      <c r="AH164" s="233"/>
      <c r="AI164" s="237"/>
      <c r="AJ164" s="233"/>
      <c r="AK164" s="233"/>
    </row>
    <row r="165" spans="28:37" s="113" customFormat="1" ht="15" customHeight="1" x14ac:dyDescent="0.3">
      <c r="AB165" s="237"/>
      <c r="AC165" s="237"/>
      <c r="AD165" s="1"/>
      <c r="AE165" s="237"/>
      <c r="AF165" s="1"/>
      <c r="AG165" s="1"/>
      <c r="AH165" s="233"/>
      <c r="AI165" s="237"/>
      <c r="AJ165" s="233"/>
      <c r="AK165" s="233"/>
    </row>
    <row r="166" spans="28:37" s="113" customFormat="1" ht="15" customHeight="1" x14ac:dyDescent="0.3">
      <c r="AB166" s="237"/>
      <c r="AC166" s="237"/>
      <c r="AD166" s="1"/>
      <c r="AE166" s="237"/>
      <c r="AF166" s="1"/>
      <c r="AG166" s="1"/>
      <c r="AH166" s="233"/>
      <c r="AI166" s="237"/>
      <c r="AJ166" s="233"/>
      <c r="AK166" s="233"/>
    </row>
    <row r="167" spans="28:37" s="113" customFormat="1" ht="15" customHeight="1" x14ac:dyDescent="0.3">
      <c r="AB167" s="237"/>
      <c r="AC167" s="237"/>
      <c r="AD167" s="1"/>
      <c r="AE167" s="237"/>
      <c r="AF167" s="1"/>
      <c r="AG167" s="1"/>
      <c r="AH167" s="233"/>
      <c r="AI167" s="237"/>
      <c r="AJ167" s="233"/>
      <c r="AK167" s="233"/>
    </row>
    <row r="168" spans="28:37" s="113" customFormat="1" ht="15" customHeight="1" x14ac:dyDescent="0.3">
      <c r="AB168" s="237"/>
      <c r="AC168" s="237"/>
      <c r="AD168" s="1"/>
      <c r="AE168" s="237"/>
      <c r="AF168" s="1"/>
      <c r="AG168" s="1"/>
      <c r="AH168" s="233"/>
      <c r="AI168" s="237"/>
      <c r="AJ168" s="233"/>
      <c r="AK168" s="233"/>
    </row>
    <row r="169" spans="28:37" s="113" customFormat="1" ht="15" customHeight="1" x14ac:dyDescent="0.3">
      <c r="AB169" s="237"/>
      <c r="AC169" s="237"/>
      <c r="AD169" s="1"/>
      <c r="AE169" s="237"/>
      <c r="AF169" s="1"/>
      <c r="AG169" s="1"/>
      <c r="AH169" s="233"/>
      <c r="AI169" s="237"/>
      <c r="AJ169" s="233"/>
      <c r="AK169" s="233"/>
    </row>
    <row r="170" spans="28:37" s="113" customFormat="1" ht="15" customHeight="1" x14ac:dyDescent="0.3">
      <c r="AB170" s="237"/>
      <c r="AC170" s="237"/>
      <c r="AD170" s="1"/>
      <c r="AE170" s="237"/>
      <c r="AF170" s="1"/>
      <c r="AG170" s="1"/>
      <c r="AH170" s="233"/>
      <c r="AI170" s="237"/>
      <c r="AJ170" s="233"/>
      <c r="AK170" s="233"/>
    </row>
    <row r="171" spans="28:37" s="113" customFormat="1" ht="15" customHeight="1" x14ac:dyDescent="0.3">
      <c r="AB171" s="237"/>
      <c r="AC171" s="237"/>
      <c r="AD171" s="1"/>
      <c r="AE171" s="237"/>
      <c r="AF171" s="1"/>
      <c r="AG171" s="1"/>
      <c r="AH171" s="233"/>
      <c r="AI171" s="237"/>
      <c r="AJ171" s="233"/>
      <c r="AK171" s="233"/>
    </row>
    <row r="172" spans="28:37" s="113" customFormat="1" ht="15" customHeight="1" x14ac:dyDescent="0.3">
      <c r="AB172" s="237"/>
      <c r="AC172" s="237"/>
      <c r="AD172" s="1"/>
      <c r="AE172" s="237"/>
      <c r="AF172" s="1"/>
      <c r="AG172" s="1"/>
      <c r="AH172" s="233"/>
      <c r="AI172" s="237"/>
      <c r="AJ172" s="233"/>
      <c r="AK172" s="233"/>
    </row>
    <row r="173" spans="28:37" s="113" customFormat="1" ht="15" customHeight="1" x14ac:dyDescent="0.3">
      <c r="AB173" s="237"/>
      <c r="AC173" s="237"/>
      <c r="AD173" s="1"/>
      <c r="AE173" s="237"/>
      <c r="AF173" s="1"/>
      <c r="AG173" s="1"/>
      <c r="AH173" s="233"/>
      <c r="AI173" s="237"/>
      <c r="AJ173" s="233"/>
      <c r="AK173" s="233"/>
    </row>
    <row r="174" spans="28:37" s="113" customFormat="1" ht="15" customHeight="1" x14ac:dyDescent="0.3">
      <c r="AB174" s="237"/>
      <c r="AC174" s="237"/>
      <c r="AD174" s="1"/>
      <c r="AE174" s="237"/>
      <c r="AF174" s="1"/>
      <c r="AG174" s="1"/>
      <c r="AH174" s="233"/>
      <c r="AI174" s="237"/>
      <c r="AJ174" s="233"/>
      <c r="AK174" s="233"/>
    </row>
    <row r="175" spans="28:37" s="113" customFormat="1" ht="15" customHeight="1" x14ac:dyDescent="0.3">
      <c r="AB175" s="237"/>
      <c r="AC175" s="237"/>
      <c r="AD175" s="1"/>
      <c r="AE175" s="237"/>
      <c r="AF175" s="1"/>
      <c r="AG175" s="1"/>
      <c r="AH175" s="233"/>
      <c r="AI175" s="237"/>
      <c r="AJ175" s="233"/>
      <c r="AK175" s="233"/>
    </row>
    <row r="176" spans="28:37" s="113" customFormat="1" ht="15" customHeight="1" x14ac:dyDescent="0.3">
      <c r="AB176" s="237"/>
      <c r="AC176" s="237"/>
      <c r="AD176" s="1"/>
      <c r="AE176" s="237"/>
      <c r="AF176" s="1"/>
      <c r="AG176" s="1"/>
      <c r="AH176" s="233"/>
      <c r="AI176" s="237"/>
      <c r="AJ176" s="233"/>
      <c r="AK176" s="233"/>
    </row>
    <row r="177" spans="28:37" s="113" customFormat="1" ht="15" customHeight="1" x14ac:dyDescent="0.3">
      <c r="AB177" s="237"/>
      <c r="AC177" s="237"/>
      <c r="AD177" s="1"/>
      <c r="AE177" s="237"/>
      <c r="AF177" s="1"/>
      <c r="AG177" s="1"/>
      <c r="AH177" s="233"/>
      <c r="AI177" s="237"/>
      <c r="AJ177" s="233"/>
      <c r="AK177" s="233"/>
    </row>
    <row r="178" spans="28:37" s="113" customFormat="1" ht="15" customHeight="1" x14ac:dyDescent="0.3">
      <c r="AB178" s="237"/>
      <c r="AC178" s="237"/>
      <c r="AD178" s="1"/>
      <c r="AE178" s="237"/>
      <c r="AF178" s="1"/>
      <c r="AG178" s="1"/>
      <c r="AH178" s="233"/>
      <c r="AI178" s="237"/>
      <c r="AJ178" s="233"/>
      <c r="AK178" s="233"/>
    </row>
    <row r="179" spans="28:37" s="113" customFormat="1" ht="15" customHeight="1" x14ac:dyDescent="0.3">
      <c r="AB179" s="237"/>
      <c r="AC179" s="237"/>
      <c r="AD179" s="1"/>
      <c r="AE179" s="237"/>
      <c r="AF179" s="1"/>
      <c r="AG179" s="1"/>
      <c r="AH179" s="233"/>
      <c r="AI179" s="237"/>
      <c r="AJ179" s="233"/>
      <c r="AK179" s="233"/>
    </row>
    <row r="180" spans="28:37" s="113" customFormat="1" ht="15" customHeight="1" x14ac:dyDescent="0.3">
      <c r="AB180" s="237"/>
      <c r="AC180" s="237"/>
      <c r="AD180" s="1"/>
      <c r="AE180" s="237"/>
      <c r="AF180" s="1"/>
      <c r="AG180" s="1"/>
      <c r="AH180" s="233"/>
      <c r="AI180" s="237"/>
      <c r="AJ180" s="233"/>
      <c r="AK180" s="233"/>
    </row>
    <row r="181" spans="28:37" s="113" customFormat="1" ht="15" customHeight="1" x14ac:dyDescent="0.3">
      <c r="AB181" s="237"/>
      <c r="AC181" s="237"/>
      <c r="AD181" s="1"/>
      <c r="AE181" s="237"/>
      <c r="AF181" s="1"/>
      <c r="AG181" s="1"/>
      <c r="AH181" s="233"/>
      <c r="AI181" s="237"/>
      <c r="AJ181" s="233"/>
      <c r="AK181" s="233"/>
    </row>
    <row r="182" spans="28:37" s="113" customFormat="1" ht="15" customHeight="1" x14ac:dyDescent="0.3">
      <c r="AB182" s="237"/>
      <c r="AC182" s="237"/>
      <c r="AD182" s="1"/>
      <c r="AE182" s="237"/>
      <c r="AF182" s="1"/>
      <c r="AG182" s="1"/>
      <c r="AH182" s="233"/>
      <c r="AI182" s="237"/>
      <c r="AJ182" s="233"/>
      <c r="AK182" s="233"/>
    </row>
    <row r="183" spans="28:37" s="113" customFormat="1" ht="15" customHeight="1" x14ac:dyDescent="0.3">
      <c r="AB183" s="237"/>
      <c r="AC183" s="237"/>
      <c r="AD183" s="1"/>
      <c r="AE183" s="237"/>
      <c r="AF183" s="1"/>
      <c r="AG183" s="1"/>
      <c r="AH183" s="233"/>
      <c r="AI183" s="237"/>
      <c r="AJ183" s="233"/>
      <c r="AK183" s="233"/>
    </row>
    <row r="184" spans="28:37" s="113" customFormat="1" ht="15" customHeight="1" x14ac:dyDescent="0.3">
      <c r="AB184" s="237"/>
      <c r="AC184" s="237"/>
      <c r="AD184" s="1"/>
      <c r="AE184" s="237"/>
      <c r="AF184" s="1"/>
      <c r="AG184" s="1"/>
      <c r="AH184" s="233"/>
      <c r="AI184" s="237"/>
      <c r="AJ184" s="233"/>
      <c r="AK184" s="233"/>
    </row>
    <row r="185" spans="28:37" s="113" customFormat="1" ht="15" customHeight="1" x14ac:dyDescent="0.3">
      <c r="AB185" s="237"/>
      <c r="AC185" s="237"/>
      <c r="AD185" s="1"/>
      <c r="AE185" s="237"/>
      <c r="AF185" s="1"/>
      <c r="AG185" s="1"/>
      <c r="AH185" s="233"/>
      <c r="AI185" s="237"/>
      <c r="AJ185" s="233"/>
      <c r="AK185" s="233"/>
    </row>
    <row r="186" spans="28:37" s="113" customFormat="1" ht="15" customHeight="1" x14ac:dyDescent="0.3">
      <c r="AB186" s="237"/>
      <c r="AC186" s="237"/>
      <c r="AD186" s="1"/>
      <c r="AE186" s="237"/>
      <c r="AF186" s="1"/>
      <c r="AG186" s="1"/>
      <c r="AH186" s="233"/>
      <c r="AI186" s="237"/>
      <c r="AJ186" s="233"/>
      <c r="AK186" s="233"/>
    </row>
    <row r="187" spans="28:37" s="113" customFormat="1" ht="15" customHeight="1" x14ac:dyDescent="0.3">
      <c r="AB187" s="237"/>
      <c r="AC187" s="237"/>
      <c r="AD187" s="1"/>
      <c r="AE187" s="237"/>
      <c r="AF187" s="1"/>
      <c r="AG187" s="1"/>
      <c r="AH187" s="233"/>
      <c r="AI187" s="237"/>
      <c r="AJ187" s="233"/>
      <c r="AK187" s="233"/>
    </row>
    <row r="188" spans="28:37" s="113" customFormat="1" ht="15" customHeight="1" x14ac:dyDescent="0.3">
      <c r="AB188" s="237"/>
      <c r="AC188" s="237"/>
      <c r="AD188" s="1"/>
      <c r="AE188" s="237"/>
      <c r="AF188" s="1"/>
      <c r="AG188" s="1"/>
      <c r="AH188" s="233"/>
      <c r="AI188" s="237"/>
      <c r="AJ188" s="233"/>
      <c r="AK188" s="233"/>
    </row>
    <row r="189" spans="28:37" s="113" customFormat="1" ht="15" customHeight="1" x14ac:dyDescent="0.3">
      <c r="AB189" s="237"/>
      <c r="AC189" s="237"/>
      <c r="AD189" s="1"/>
      <c r="AE189" s="237"/>
      <c r="AF189" s="1"/>
      <c r="AG189" s="1"/>
      <c r="AH189" s="233"/>
      <c r="AI189" s="237"/>
      <c r="AJ189" s="233"/>
      <c r="AK189" s="233"/>
    </row>
    <row r="190" spans="28:37" s="113" customFormat="1" ht="15" customHeight="1" x14ac:dyDescent="0.3">
      <c r="AB190" s="237"/>
      <c r="AC190" s="237"/>
      <c r="AD190" s="1"/>
      <c r="AE190" s="237"/>
      <c r="AF190" s="1"/>
      <c r="AG190" s="1"/>
      <c r="AH190" s="233"/>
      <c r="AI190" s="237"/>
      <c r="AJ190" s="233"/>
      <c r="AK190" s="233"/>
    </row>
    <row r="191" spans="28:37" s="113" customFormat="1" ht="15" customHeight="1" x14ac:dyDescent="0.3">
      <c r="AB191" s="237"/>
      <c r="AC191" s="237"/>
      <c r="AD191" s="1"/>
      <c r="AE191" s="237"/>
      <c r="AF191" s="1"/>
      <c r="AG191" s="1"/>
      <c r="AH191" s="233"/>
      <c r="AI191" s="237"/>
      <c r="AJ191" s="233"/>
      <c r="AK191" s="233"/>
    </row>
    <row r="192" spans="28:37" s="113" customFormat="1" ht="15" customHeight="1" x14ac:dyDescent="0.3">
      <c r="AB192" s="237"/>
      <c r="AC192" s="237"/>
      <c r="AD192" s="1"/>
      <c r="AE192" s="237"/>
      <c r="AF192" s="1"/>
      <c r="AG192" s="1"/>
      <c r="AH192" s="233"/>
      <c r="AI192" s="237"/>
      <c r="AJ192" s="233"/>
      <c r="AK192" s="233"/>
    </row>
    <row r="193" spans="27:37" s="113" customFormat="1" ht="15" customHeight="1" x14ac:dyDescent="0.3">
      <c r="AA193" s="102"/>
      <c r="AB193" s="237"/>
      <c r="AC193" s="237"/>
      <c r="AD193" s="1"/>
      <c r="AE193" s="237"/>
      <c r="AF193" s="1"/>
      <c r="AG193" s="1"/>
      <c r="AH193" s="233"/>
      <c r="AI193" s="237"/>
      <c r="AJ193" s="233"/>
      <c r="AK193" s="233"/>
    </row>
    <row r="194" spans="27:37" s="113" customFormat="1" ht="15" customHeight="1" x14ac:dyDescent="0.3">
      <c r="AA194" s="102"/>
      <c r="AB194" s="237"/>
      <c r="AC194" s="237"/>
      <c r="AD194" s="1"/>
      <c r="AE194" s="237"/>
      <c r="AF194" s="1"/>
      <c r="AG194" s="1"/>
      <c r="AH194" s="233"/>
      <c r="AI194" s="237"/>
      <c r="AJ194" s="233"/>
      <c r="AK194" s="233"/>
    </row>
    <row r="195" spans="27:37" s="113" customFormat="1" ht="15" customHeight="1" x14ac:dyDescent="0.3">
      <c r="AA195" s="102"/>
      <c r="AB195" s="237"/>
      <c r="AC195" s="237"/>
      <c r="AD195" s="1"/>
      <c r="AE195" s="237"/>
      <c r="AF195" s="1"/>
      <c r="AG195" s="1"/>
      <c r="AH195" s="233"/>
      <c r="AI195" s="237"/>
      <c r="AJ195" s="233"/>
      <c r="AK195" s="233"/>
    </row>
    <row r="196" spans="27:37" s="113" customFormat="1" ht="15" customHeight="1" x14ac:dyDescent="0.3">
      <c r="AA196" s="102"/>
      <c r="AB196" s="237"/>
      <c r="AC196" s="237"/>
      <c r="AD196" s="1"/>
      <c r="AE196" s="237"/>
      <c r="AF196" s="1"/>
      <c r="AG196" s="1"/>
      <c r="AH196" s="233"/>
      <c r="AI196" s="237"/>
      <c r="AJ196" s="233"/>
      <c r="AK196" s="233"/>
    </row>
    <row r="197" spans="27:37" s="113" customFormat="1" ht="15" customHeight="1" x14ac:dyDescent="0.3">
      <c r="AA197" s="102"/>
      <c r="AB197" s="237"/>
      <c r="AC197" s="237"/>
      <c r="AD197" s="1"/>
      <c r="AE197" s="237"/>
      <c r="AF197" s="1"/>
      <c r="AG197" s="1"/>
      <c r="AH197" s="233"/>
      <c r="AI197" s="237"/>
      <c r="AJ197" s="233"/>
      <c r="AK197" s="233"/>
    </row>
    <row r="198" spans="27:37" s="113" customFormat="1" ht="15" customHeight="1" x14ac:dyDescent="0.3">
      <c r="AA198" s="247"/>
      <c r="AB198" s="237"/>
      <c r="AC198" s="237"/>
      <c r="AD198" s="1"/>
      <c r="AE198" s="237"/>
      <c r="AF198" s="1"/>
      <c r="AG198" s="1"/>
      <c r="AH198" s="233"/>
      <c r="AI198" s="237"/>
      <c r="AJ198" s="233"/>
      <c r="AK198" s="233"/>
    </row>
    <row r="199" spans="27:37" s="113" customFormat="1" ht="15" customHeight="1" x14ac:dyDescent="0.3">
      <c r="AA199" s="102"/>
      <c r="AB199" s="237"/>
      <c r="AC199" s="237"/>
      <c r="AD199" s="1"/>
      <c r="AE199" s="237"/>
      <c r="AF199" s="1"/>
      <c r="AG199" s="1"/>
      <c r="AH199" s="233"/>
      <c r="AI199" s="237"/>
      <c r="AJ199" s="233"/>
      <c r="AK199" s="233"/>
    </row>
    <row r="200" spans="27:37" s="113" customFormat="1" ht="15" customHeight="1" x14ac:dyDescent="0.3">
      <c r="AA200" s="102"/>
      <c r="AB200" s="237"/>
      <c r="AC200" s="237"/>
      <c r="AD200" s="1"/>
      <c r="AE200" s="237"/>
      <c r="AF200" s="1"/>
      <c r="AG200" s="1"/>
      <c r="AH200" s="233"/>
      <c r="AI200" s="237"/>
      <c r="AJ200" s="233"/>
      <c r="AK200" s="233"/>
    </row>
    <row r="201" spans="27:37" s="113" customFormat="1" ht="15" customHeight="1" x14ac:dyDescent="0.3">
      <c r="AA201" s="102"/>
      <c r="AB201" s="237"/>
      <c r="AC201" s="237"/>
      <c r="AD201" s="1"/>
      <c r="AE201" s="237"/>
      <c r="AF201" s="1"/>
      <c r="AG201" s="1"/>
      <c r="AH201" s="233"/>
      <c r="AI201" s="237"/>
      <c r="AJ201" s="233"/>
      <c r="AK201" s="233"/>
    </row>
    <row r="202" spans="27:37" s="113" customFormat="1" ht="15" customHeight="1" x14ac:dyDescent="0.3">
      <c r="AA202" s="102"/>
      <c r="AB202" s="237"/>
      <c r="AC202" s="237"/>
      <c r="AD202" s="1"/>
      <c r="AE202" s="237"/>
      <c r="AF202" s="1"/>
      <c r="AG202" s="1"/>
      <c r="AH202" s="233"/>
      <c r="AI202" s="237"/>
      <c r="AJ202" s="233"/>
      <c r="AK202" s="233"/>
    </row>
    <row r="203" spans="27:37" s="113" customFormat="1" ht="15" customHeight="1" x14ac:dyDescent="0.3">
      <c r="AA203" s="102"/>
      <c r="AB203" s="237"/>
      <c r="AC203" s="237"/>
      <c r="AD203" s="1"/>
      <c r="AE203" s="237"/>
      <c r="AF203" s="1"/>
      <c r="AG203" s="1"/>
      <c r="AH203" s="233"/>
      <c r="AI203" s="237"/>
      <c r="AJ203" s="233"/>
      <c r="AK203" s="233"/>
    </row>
    <row r="204" spans="27:37" s="113" customFormat="1" ht="15" customHeight="1" x14ac:dyDescent="0.3">
      <c r="AA204" s="102"/>
      <c r="AB204" s="237"/>
      <c r="AC204" s="237"/>
      <c r="AD204" s="1"/>
      <c r="AE204" s="237"/>
      <c r="AF204" s="1"/>
      <c r="AG204" s="1"/>
      <c r="AH204" s="233"/>
      <c r="AI204" s="237"/>
      <c r="AJ204" s="233"/>
      <c r="AK204" s="233"/>
    </row>
    <row r="205" spans="27:37" s="113" customFormat="1" ht="15" customHeight="1" x14ac:dyDescent="0.3">
      <c r="AA205" s="102"/>
      <c r="AB205" s="237"/>
      <c r="AC205" s="237"/>
      <c r="AD205" s="1"/>
      <c r="AE205" s="237"/>
      <c r="AF205" s="1"/>
      <c r="AG205" s="1"/>
      <c r="AH205" s="233"/>
      <c r="AI205" s="237"/>
      <c r="AJ205" s="233"/>
      <c r="AK205" s="233"/>
    </row>
    <row r="206" spans="27:37" s="113" customFormat="1" ht="15" customHeight="1" x14ac:dyDescent="0.3">
      <c r="AA206" s="102"/>
      <c r="AB206" s="237"/>
      <c r="AC206" s="237"/>
      <c r="AD206" s="1"/>
      <c r="AE206" s="237"/>
      <c r="AF206" s="1"/>
      <c r="AG206" s="1"/>
      <c r="AH206" s="233"/>
      <c r="AI206" s="237"/>
      <c r="AJ206" s="233"/>
      <c r="AK206" s="233"/>
    </row>
    <row r="207" spans="27:37" s="113" customFormat="1" ht="15" customHeight="1" x14ac:dyDescent="0.3">
      <c r="AA207" s="102"/>
      <c r="AB207" s="237"/>
      <c r="AC207" s="237"/>
      <c r="AD207" s="1"/>
      <c r="AE207" s="237"/>
      <c r="AF207" s="1"/>
      <c r="AG207" s="1"/>
      <c r="AH207" s="233"/>
      <c r="AI207" s="237"/>
      <c r="AJ207" s="233"/>
      <c r="AK207" s="233"/>
    </row>
    <row r="208" spans="27:37" s="113" customFormat="1" ht="15" customHeight="1" x14ac:dyDescent="0.3">
      <c r="AA208" s="102"/>
      <c r="AB208" s="237"/>
      <c r="AC208" s="237"/>
      <c r="AD208" s="1"/>
      <c r="AE208" s="237"/>
      <c r="AF208" s="1"/>
      <c r="AG208" s="1"/>
      <c r="AH208" s="233"/>
      <c r="AI208" s="237"/>
      <c r="AJ208" s="233"/>
      <c r="AK208" s="233"/>
    </row>
    <row r="209" spans="28:37" s="113" customFormat="1" ht="15" customHeight="1" x14ac:dyDescent="0.3">
      <c r="AB209" s="237"/>
      <c r="AC209" s="237"/>
      <c r="AD209" s="1"/>
      <c r="AE209" s="237"/>
      <c r="AF209" s="1"/>
      <c r="AG209" s="1"/>
      <c r="AH209" s="233"/>
      <c r="AI209" s="237"/>
      <c r="AJ209" s="233"/>
      <c r="AK209" s="233"/>
    </row>
    <row r="210" spans="28:37" s="113" customFormat="1" ht="15" customHeight="1" x14ac:dyDescent="0.3">
      <c r="AB210" s="237"/>
      <c r="AC210" s="237"/>
      <c r="AD210" s="1"/>
      <c r="AE210" s="237"/>
      <c r="AF210" s="1"/>
      <c r="AG210" s="1"/>
      <c r="AH210" s="233"/>
      <c r="AI210" s="237"/>
      <c r="AJ210" s="233"/>
      <c r="AK210" s="233"/>
    </row>
    <row r="211" spans="28:37" s="113" customFormat="1" ht="15" customHeight="1" x14ac:dyDescent="0.3">
      <c r="AB211" s="237"/>
      <c r="AC211" s="237"/>
      <c r="AD211" s="1"/>
      <c r="AE211" s="237"/>
      <c r="AF211" s="1"/>
      <c r="AG211" s="1"/>
      <c r="AH211" s="233"/>
      <c r="AI211" s="237"/>
      <c r="AJ211" s="233"/>
      <c r="AK211" s="233"/>
    </row>
    <row r="212" spans="28:37" s="113" customFormat="1" ht="15" customHeight="1" x14ac:dyDescent="0.3">
      <c r="AB212" s="237"/>
      <c r="AC212" s="237"/>
      <c r="AD212" s="1"/>
      <c r="AE212" s="237"/>
      <c r="AF212" s="1"/>
      <c r="AG212" s="1"/>
      <c r="AH212" s="233"/>
      <c r="AI212" s="237"/>
      <c r="AJ212" s="233"/>
      <c r="AK212" s="233"/>
    </row>
    <row r="213" spans="28:37" s="113" customFormat="1" ht="15" customHeight="1" x14ac:dyDescent="0.3">
      <c r="AB213" s="237"/>
      <c r="AC213" s="237"/>
      <c r="AD213" s="1"/>
      <c r="AE213" s="237"/>
      <c r="AF213" s="1"/>
      <c r="AG213" s="1"/>
      <c r="AH213" s="233"/>
      <c r="AI213" s="237"/>
      <c r="AJ213" s="233"/>
      <c r="AK213" s="233"/>
    </row>
    <row r="214" spans="28:37" s="113" customFormat="1" ht="15" customHeight="1" x14ac:dyDescent="0.3">
      <c r="AB214" s="237"/>
      <c r="AC214" s="237"/>
      <c r="AD214" s="1"/>
      <c r="AE214" s="237"/>
      <c r="AF214" s="1"/>
      <c r="AG214" s="1"/>
      <c r="AH214" s="233"/>
      <c r="AI214" s="237"/>
      <c r="AJ214" s="233"/>
      <c r="AK214" s="233"/>
    </row>
    <row r="215" spans="28:37" s="113" customFormat="1" ht="15" customHeight="1" x14ac:dyDescent="0.3">
      <c r="AB215" s="237"/>
      <c r="AC215" s="237"/>
      <c r="AD215" s="1"/>
      <c r="AE215" s="237"/>
      <c r="AF215" s="1"/>
      <c r="AG215" s="1"/>
      <c r="AH215" s="233"/>
      <c r="AI215" s="237"/>
      <c r="AJ215" s="233"/>
      <c r="AK215" s="233"/>
    </row>
    <row r="216" spans="28:37" s="113" customFormat="1" ht="15" customHeight="1" x14ac:dyDescent="0.3">
      <c r="AB216" s="237"/>
      <c r="AC216" s="237"/>
      <c r="AD216" s="1"/>
      <c r="AE216" s="237"/>
      <c r="AF216" s="1"/>
      <c r="AG216" s="1"/>
      <c r="AH216" s="233"/>
      <c r="AI216" s="237"/>
      <c r="AJ216" s="233"/>
      <c r="AK216" s="233"/>
    </row>
    <row r="217" spans="28:37" s="113" customFormat="1" ht="15" customHeight="1" x14ac:dyDescent="0.3">
      <c r="AB217" s="237"/>
      <c r="AC217" s="237"/>
      <c r="AD217" s="1"/>
      <c r="AE217" s="237"/>
      <c r="AF217" s="1"/>
      <c r="AG217" s="1"/>
      <c r="AH217" s="233"/>
      <c r="AI217" s="237"/>
      <c r="AJ217" s="233"/>
      <c r="AK217" s="233"/>
    </row>
    <row r="218" spans="28:37" s="113" customFormat="1" ht="15" customHeight="1" x14ac:dyDescent="0.3">
      <c r="AB218" s="237"/>
      <c r="AC218" s="237"/>
      <c r="AD218" s="1"/>
      <c r="AE218" s="237"/>
      <c r="AF218" s="1"/>
      <c r="AG218" s="1"/>
      <c r="AH218" s="233"/>
      <c r="AI218" s="237"/>
      <c r="AJ218" s="233"/>
      <c r="AK218" s="233"/>
    </row>
    <row r="219" spans="28:37" s="113" customFormat="1" ht="15" customHeight="1" x14ac:dyDescent="0.3">
      <c r="AB219" s="237"/>
      <c r="AC219" s="237"/>
      <c r="AD219" s="1"/>
      <c r="AE219" s="237"/>
      <c r="AF219" s="1"/>
      <c r="AG219" s="1"/>
      <c r="AH219" s="233"/>
      <c r="AI219" s="237"/>
      <c r="AJ219" s="233"/>
      <c r="AK219" s="233"/>
    </row>
    <row r="220" spans="28:37" s="113" customFormat="1" ht="15" customHeight="1" x14ac:dyDescent="0.3">
      <c r="AB220" s="237"/>
      <c r="AC220" s="237"/>
      <c r="AD220" s="1"/>
      <c r="AE220" s="237"/>
      <c r="AF220" s="1"/>
      <c r="AG220" s="1"/>
      <c r="AH220" s="233"/>
      <c r="AI220" s="237"/>
      <c r="AJ220" s="233"/>
      <c r="AK220" s="233"/>
    </row>
    <row r="221" spans="28:37" s="113" customFormat="1" ht="15" customHeight="1" x14ac:dyDescent="0.3">
      <c r="AB221" s="237"/>
      <c r="AC221" s="237"/>
      <c r="AD221" s="1"/>
      <c r="AE221" s="237"/>
      <c r="AF221" s="1"/>
      <c r="AG221" s="1"/>
      <c r="AH221" s="233"/>
      <c r="AI221" s="237"/>
      <c r="AJ221" s="233"/>
      <c r="AK221" s="233"/>
    </row>
    <row r="222" spans="28:37" s="113" customFormat="1" ht="15" customHeight="1" x14ac:dyDescent="0.3">
      <c r="AB222" s="237"/>
      <c r="AC222" s="237"/>
      <c r="AD222" s="1"/>
      <c r="AE222" s="237"/>
      <c r="AF222" s="1"/>
      <c r="AG222" s="1"/>
      <c r="AH222" s="233"/>
      <c r="AI222" s="237"/>
      <c r="AJ222" s="233"/>
      <c r="AK222" s="233"/>
    </row>
    <row r="223" spans="28:37" s="113" customFormat="1" ht="15" customHeight="1" x14ac:dyDescent="0.3">
      <c r="AB223" s="237"/>
      <c r="AC223" s="237"/>
      <c r="AD223" s="1"/>
      <c r="AE223" s="237"/>
      <c r="AF223" s="1"/>
      <c r="AG223" s="1"/>
      <c r="AH223" s="233"/>
      <c r="AI223" s="237"/>
      <c r="AJ223" s="233"/>
      <c r="AK223" s="233"/>
    </row>
    <row r="224" spans="28:37" s="113" customFormat="1" ht="15" customHeight="1" x14ac:dyDescent="0.3">
      <c r="AB224" s="237"/>
      <c r="AC224" s="237"/>
      <c r="AD224" s="1"/>
      <c r="AE224" s="237"/>
      <c r="AF224" s="1"/>
      <c r="AG224" s="1"/>
      <c r="AH224" s="233"/>
      <c r="AI224" s="237"/>
      <c r="AJ224" s="233"/>
      <c r="AK224" s="233"/>
    </row>
    <row r="225" spans="28:37" s="113" customFormat="1" ht="15" customHeight="1" x14ac:dyDescent="0.3">
      <c r="AB225" s="237"/>
      <c r="AC225" s="237"/>
      <c r="AD225" s="1"/>
      <c r="AE225" s="237"/>
      <c r="AF225" s="1"/>
      <c r="AG225" s="1"/>
      <c r="AH225" s="233"/>
      <c r="AI225" s="237"/>
      <c r="AJ225" s="233"/>
      <c r="AK225" s="233"/>
    </row>
    <row r="226" spans="28:37" s="113" customFormat="1" ht="15" customHeight="1" x14ac:dyDescent="0.3">
      <c r="AB226" s="237"/>
      <c r="AC226" s="237"/>
      <c r="AD226" s="1"/>
      <c r="AE226" s="237"/>
      <c r="AF226" s="1"/>
      <c r="AG226" s="1"/>
      <c r="AH226" s="233"/>
      <c r="AI226" s="237"/>
      <c r="AJ226" s="233"/>
      <c r="AK226" s="233"/>
    </row>
    <row r="227" spans="28:37" s="113" customFormat="1" ht="15" customHeight="1" x14ac:dyDescent="0.3">
      <c r="AB227" s="237"/>
      <c r="AC227" s="237"/>
      <c r="AD227" s="1"/>
      <c r="AE227" s="237"/>
      <c r="AF227" s="1"/>
      <c r="AG227" s="1"/>
      <c r="AH227" s="233"/>
      <c r="AI227" s="237"/>
      <c r="AJ227" s="233"/>
      <c r="AK227" s="233"/>
    </row>
    <row r="228" spans="28:37" s="113" customFormat="1" ht="15" customHeight="1" x14ac:dyDescent="0.3">
      <c r="AB228" s="237"/>
      <c r="AC228" s="237"/>
      <c r="AD228" s="1"/>
      <c r="AE228" s="237"/>
      <c r="AF228" s="1"/>
      <c r="AG228" s="1"/>
      <c r="AH228" s="233"/>
      <c r="AI228" s="237"/>
      <c r="AJ228" s="233"/>
      <c r="AK228" s="233"/>
    </row>
    <row r="229" spans="28:37" s="113" customFormat="1" ht="15" customHeight="1" x14ac:dyDescent="0.3">
      <c r="AB229" s="237"/>
      <c r="AC229" s="237"/>
      <c r="AD229" s="1"/>
      <c r="AE229" s="237"/>
      <c r="AF229" s="1"/>
      <c r="AG229" s="1"/>
      <c r="AH229" s="233"/>
      <c r="AI229" s="237"/>
      <c r="AJ229" s="233"/>
      <c r="AK229" s="233"/>
    </row>
    <row r="230" spans="28:37" s="113" customFormat="1" ht="15" customHeight="1" x14ac:dyDescent="0.3">
      <c r="AB230" s="237"/>
      <c r="AC230" s="237"/>
      <c r="AD230" s="1"/>
      <c r="AE230" s="237"/>
      <c r="AF230" s="1"/>
      <c r="AG230" s="1"/>
      <c r="AH230" s="233"/>
      <c r="AI230" s="237"/>
      <c r="AJ230" s="233"/>
      <c r="AK230" s="233"/>
    </row>
    <row r="231" spans="28:37" s="113" customFormat="1" ht="15" customHeight="1" x14ac:dyDescent="0.3">
      <c r="AB231" s="237"/>
      <c r="AC231" s="237"/>
      <c r="AD231" s="1"/>
      <c r="AE231" s="237"/>
      <c r="AF231" s="1"/>
      <c r="AG231" s="1"/>
      <c r="AH231" s="233"/>
      <c r="AI231" s="237"/>
      <c r="AJ231" s="233"/>
      <c r="AK231" s="233"/>
    </row>
    <row r="232" spans="28:37" s="113" customFormat="1" ht="15" customHeight="1" x14ac:dyDescent="0.3">
      <c r="AB232" s="237"/>
      <c r="AC232" s="237"/>
      <c r="AD232" s="1"/>
      <c r="AE232" s="237"/>
      <c r="AF232" s="1"/>
      <c r="AG232" s="1"/>
      <c r="AH232" s="233"/>
      <c r="AI232" s="237"/>
      <c r="AJ232" s="233"/>
      <c r="AK232" s="233"/>
    </row>
    <row r="233" spans="28:37" s="113" customFormat="1" ht="15" customHeight="1" x14ac:dyDescent="0.3">
      <c r="AB233" s="237"/>
      <c r="AC233" s="237"/>
      <c r="AD233" s="1"/>
      <c r="AE233" s="237"/>
      <c r="AF233" s="1"/>
      <c r="AG233" s="1"/>
      <c r="AH233" s="233"/>
      <c r="AI233" s="237"/>
      <c r="AJ233" s="233"/>
      <c r="AK233" s="233"/>
    </row>
    <row r="234" spans="28:37" s="113" customFormat="1" ht="15" customHeight="1" x14ac:dyDescent="0.3">
      <c r="AB234" s="237"/>
      <c r="AC234" s="237"/>
      <c r="AD234" s="1"/>
      <c r="AE234" s="237"/>
      <c r="AF234" s="1"/>
      <c r="AG234" s="1"/>
      <c r="AH234" s="233"/>
      <c r="AI234" s="237"/>
      <c r="AJ234" s="233"/>
      <c r="AK234" s="233"/>
    </row>
    <row r="235" spans="28:37" s="113" customFormat="1" ht="15" customHeight="1" x14ac:dyDescent="0.3">
      <c r="AB235" s="237"/>
      <c r="AC235" s="237"/>
      <c r="AD235" s="1"/>
      <c r="AE235" s="237"/>
      <c r="AF235" s="1"/>
      <c r="AG235" s="1"/>
      <c r="AH235" s="233"/>
      <c r="AI235" s="237"/>
      <c r="AJ235" s="233"/>
      <c r="AK235" s="233"/>
    </row>
    <row r="236" spans="28:37" s="113" customFormat="1" ht="15" customHeight="1" x14ac:dyDescent="0.3">
      <c r="AB236" s="237"/>
      <c r="AC236" s="237"/>
      <c r="AD236" s="1"/>
      <c r="AE236" s="237"/>
      <c r="AF236" s="1"/>
      <c r="AG236" s="1"/>
      <c r="AH236" s="233"/>
      <c r="AI236" s="237"/>
      <c r="AJ236" s="233"/>
      <c r="AK236" s="233"/>
    </row>
    <row r="237" spans="28:37" s="113" customFormat="1" ht="15" customHeight="1" x14ac:dyDescent="0.3">
      <c r="AB237" s="237"/>
      <c r="AC237" s="237"/>
      <c r="AD237" s="1"/>
      <c r="AE237" s="237"/>
      <c r="AF237" s="1"/>
      <c r="AG237" s="1"/>
      <c r="AH237" s="233"/>
      <c r="AI237" s="237"/>
      <c r="AJ237" s="233"/>
      <c r="AK237" s="233"/>
    </row>
    <row r="238" spans="28:37" s="113" customFormat="1" ht="15" customHeight="1" x14ac:dyDescent="0.3">
      <c r="AB238" s="237"/>
      <c r="AC238" s="237"/>
      <c r="AD238" s="1"/>
      <c r="AE238" s="237"/>
      <c r="AF238" s="1"/>
      <c r="AG238" s="1"/>
      <c r="AH238" s="233"/>
      <c r="AI238" s="237"/>
      <c r="AJ238" s="233"/>
      <c r="AK238" s="233"/>
    </row>
    <row r="239" spans="28:37" s="113" customFormat="1" ht="15" customHeight="1" x14ac:dyDescent="0.3">
      <c r="AB239" s="237"/>
      <c r="AC239" s="237"/>
      <c r="AD239" s="1"/>
      <c r="AE239" s="237"/>
      <c r="AF239" s="1"/>
      <c r="AG239" s="1"/>
      <c r="AH239" s="233"/>
      <c r="AI239" s="237"/>
      <c r="AJ239" s="233"/>
      <c r="AK239" s="233"/>
    </row>
    <row r="240" spans="28:37" s="113" customFormat="1" ht="15" customHeight="1" x14ac:dyDescent="0.3">
      <c r="AB240" s="237"/>
      <c r="AC240" s="237"/>
      <c r="AD240" s="1"/>
      <c r="AE240" s="237"/>
      <c r="AF240" s="1"/>
      <c r="AG240" s="1"/>
      <c r="AH240" s="233"/>
      <c r="AI240" s="237"/>
      <c r="AJ240" s="233"/>
      <c r="AK240" s="233"/>
    </row>
    <row r="241" spans="27:37" s="113" customFormat="1" ht="15" customHeight="1" x14ac:dyDescent="0.3">
      <c r="AA241" s="102"/>
      <c r="AB241" s="237"/>
      <c r="AC241" s="237"/>
      <c r="AD241" s="1"/>
      <c r="AE241" s="237"/>
      <c r="AF241" s="1"/>
      <c r="AG241" s="1"/>
      <c r="AH241" s="233"/>
      <c r="AI241" s="237"/>
      <c r="AJ241" s="233"/>
      <c r="AK241" s="233"/>
    </row>
    <row r="242" spans="27:37" s="113" customFormat="1" ht="15" customHeight="1" x14ac:dyDescent="0.3">
      <c r="AA242" s="102"/>
      <c r="AB242" s="237"/>
      <c r="AC242" s="237"/>
      <c r="AD242" s="1"/>
      <c r="AE242" s="237"/>
      <c r="AF242" s="1"/>
      <c r="AG242" s="1"/>
      <c r="AH242" s="233"/>
      <c r="AI242" s="237"/>
      <c r="AJ242" s="233"/>
      <c r="AK242" s="233"/>
    </row>
    <row r="243" spans="27:37" s="113" customFormat="1" ht="15" customHeight="1" x14ac:dyDescent="0.3">
      <c r="AA243" s="102"/>
      <c r="AB243" s="237"/>
      <c r="AC243" s="237"/>
      <c r="AD243" s="1"/>
      <c r="AE243" s="237"/>
      <c r="AF243" s="1"/>
      <c r="AG243" s="1"/>
      <c r="AH243" s="233"/>
      <c r="AI243" s="237"/>
      <c r="AJ243" s="233"/>
      <c r="AK243" s="233"/>
    </row>
    <row r="244" spans="27:37" s="113" customFormat="1" ht="15" customHeight="1" x14ac:dyDescent="0.3">
      <c r="AA244" s="102"/>
      <c r="AB244" s="237"/>
      <c r="AC244" s="237"/>
      <c r="AD244" s="1"/>
      <c r="AE244" s="237"/>
      <c r="AF244" s="1"/>
      <c r="AG244" s="1"/>
      <c r="AH244" s="233"/>
      <c r="AI244" s="237"/>
      <c r="AJ244" s="233"/>
      <c r="AK244" s="233"/>
    </row>
    <row r="245" spans="27:37" s="113" customFormat="1" ht="15" customHeight="1" x14ac:dyDescent="0.3">
      <c r="AA245" s="102"/>
      <c r="AB245" s="237"/>
      <c r="AC245" s="237"/>
      <c r="AD245" s="1"/>
      <c r="AE245" s="237"/>
      <c r="AF245" s="1"/>
      <c r="AG245" s="1"/>
      <c r="AH245" s="233"/>
      <c r="AI245" s="237"/>
      <c r="AJ245" s="233"/>
      <c r="AK245" s="233"/>
    </row>
    <row r="246" spans="27:37" s="113" customFormat="1" ht="15" customHeight="1" x14ac:dyDescent="0.3">
      <c r="AA246" s="247"/>
      <c r="AB246" s="237"/>
      <c r="AC246" s="237"/>
      <c r="AD246" s="1"/>
      <c r="AE246" s="237"/>
      <c r="AF246" s="1"/>
      <c r="AG246" s="1"/>
      <c r="AH246" s="233"/>
      <c r="AI246" s="237"/>
      <c r="AJ246" s="233"/>
      <c r="AK246" s="233"/>
    </row>
    <row r="247" spans="27:37" s="113" customFormat="1" ht="15" customHeight="1" x14ac:dyDescent="0.3">
      <c r="AA247" s="102"/>
      <c r="AB247" s="237"/>
      <c r="AC247" s="237"/>
      <c r="AD247" s="1"/>
      <c r="AE247" s="237"/>
      <c r="AF247" s="1"/>
      <c r="AG247" s="1"/>
      <c r="AH247" s="233"/>
      <c r="AI247" s="237"/>
      <c r="AJ247" s="233"/>
      <c r="AK247" s="233"/>
    </row>
    <row r="248" spans="27:37" s="113" customFormat="1" ht="15" customHeight="1" x14ac:dyDescent="0.3">
      <c r="AA248" s="102"/>
      <c r="AB248" s="237"/>
      <c r="AC248" s="237"/>
      <c r="AD248" s="1"/>
      <c r="AE248" s="237"/>
      <c r="AF248" s="1"/>
      <c r="AG248" s="1"/>
      <c r="AH248" s="233"/>
      <c r="AI248" s="237"/>
      <c r="AJ248" s="233"/>
      <c r="AK248" s="233"/>
    </row>
    <row r="249" spans="27:37" s="113" customFormat="1" ht="15" customHeight="1" x14ac:dyDescent="0.3">
      <c r="AA249" s="102"/>
      <c r="AB249" s="237"/>
      <c r="AC249" s="237"/>
      <c r="AD249" s="1"/>
      <c r="AE249" s="237"/>
      <c r="AF249" s="1"/>
      <c r="AG249" s="1"/>
      <c r="AH249" s="233"/>
      <c r="AI249" s="237"/>
      <c r="AJ249" s="233"/>
      <c r="AK249" s="233"/>
    </row>
    <row r="250" spans="27:37" s="113" customFormat="1" ht="15" customHeight="1" x14ac:dyDescent="0.3">
      <c r="AA250" s="102"/>
      <c r="AB250" s="237"/>
      <c r="AC250" s="237"/>
      <c r="AD250" s="1"/>
      <c r="AE250" s="237"/>
      <c r="AF250" s="1"/>
      <c r="AG250" s="1"/>
      <c r="AH250" s="233"/>
      <c r="AI250" s="237"/>
      <c r="AJ250" s="233"/>
      <c r="AK250" s="233"/>
    </row>
    <row r="251" spans="27:37" s="113" customFormat="1" ht="15" customHeight="1" x14ac:dyDescent="0.3">
      <c r="AA251" s="102"/>
      <c r="AB251" s="237"/>
      <c r="AC251" s="237"/>
      <c r="AD251" s="1"/>
      <c r="AE251" s="237"/>
      <c r="AF251" s="1"/>
      <c r="AG251" s="1"/>
      <c r="AH251" s="233"/>
      <c r="AI251" s="237"/>
      <c r="AJ251" s="233"/>
      <c r="AK251" s="233"/>
    </row>
    <row r="252" spans="27:37" s="113" customFormat="1" ht="15" customHeight="1" x14ac:dyDescent="0.3">
      <c r="AA252" s="102"/>
      <c r="AB252" s="237"/>
      <c r="AC252" s="237"/>
      <c r="AD252" s="1"/>
      <c r="AE252" s="237"/>
      <c r="AF252" s="1"/>
      <c r="AG252" s="1"/>
      <c r="AH252" s="233"/>
      <c r="AI252" s="237"/>
      <c r="AJ252" s="233"/>
      <c r="AK252" s="233"/>
    </row>
    <row r="253" spans="27:37" s="113" customFormat="1" ht="15" customHeight="1" x14ac:dyDescent="0.3">
      <c r="AA253" s="102"/>
      <c r="AB253" s="237"/>
      <c r="AC253" s="237"/>
      <c r="AD253" s="1"/>
      <c r="AE253" s="237"/>
      <c r="AF253" s="1"/>
      <c r="AG253" s="1"/>
      <c r="AH253" s="233"/>
      <c r="AI253" s="237"/>
      <c r="AJ253" s="233"/>
      <c r="AK253" s="233"/>
    </row>
    <row r="254" spans="27:37" s="113" customFormat="1" ht="15" customHeight="1" x14ac:dyDescent="0.3">
      <c r="AA254" s="102"/>
      <c r="AB254" s="237"/>
      <c r="AC254" s="237"/>
      <c r="AD254" s="1"/>
      <c r="AE254" s="237"/>
      <c r="AF254" s="1"/>
      <c r="AG254" s="1"/>
      <c r="AH254" s="233"/>
      <c r="AI254" s="237"/>
      <c r="AJ254" s="233"/>
      <c r="AK254" s="233"/>
    </row>
    <row r="255" spans="27:37" s="113" customFormat="1" ht="15" customHeight="1" x14ac:dyDescent="0.3">
      <c r="AA255" s="102"/>
      <c r="AB255" s="237"/>
      <c r="AC255" s="237"/>
      <c r="AD255" s="1"/>
      <c r="AE255" s="237"/>
      <c r="AF255" s="1"/>
      <c r="AG255" s="1"/>
      <c r="AH255" s="233"/>
      <c r="AI255" s="237"/>
      <c r="AJ255" s="233"/>
      <c r="AK255" s="233"/>
    </row>
    <row r="256" spans="27:37" s="113" customFormat="1" ht="15" customHeight="1" x14ac:dyDescent="0.3">
      <c r="AA256" s="102"/>
      <c r="AB256" s="237"/>
      <c r="AC256" s="237"/>
      <c r="AD256" s="1"/>
      <c r="AE256" s="237"/>
      <c r="AF256" s="1"/>
      <c r="AG256" s="1"/>
      <c r="AH256" s="233"/>
      <c r="AI256" s="237"/>
      <c r="AJ256" s="233"/>
      <c r="AK256" s="233"/>
    </row>
    <row r="257" spans="28:37" s="113" customFormat="1" ht="15" customHeight="1" x14ac:dyDescent="0.3">
      <c r="AB257" s="237"/>
      <c r="AC257" s="237"/>
      <c r="AD257" s="1"/>
      <c r="AE257" s="237"/>
      <c r="AF257" s="1"/>
      <c r="AG257" s="1"/>
      <c r="AH257" s="233"/>
      <c r="AI257" s="237"/>
      <c r="AJ257" s="233"/>
      <c r="AK257" s="233"/>
    </row>
    <row r="258" spans="28:37" s="113" customFormat="1" ht="15" customHeight="1" x14ac:dyDescent="0.3">
      <c r="AB258" s="237"/>
      <c r="AC258" s="237"/>
      <c r="AD258" s="1"/>
      <c r="AE258" s="237"/>
      <c r="AF258" s="1"/>
      <c r="AG258" s="1"/>
      <c r="AH258" s="233"/>
      <c r="AI258" s="237"/>
      <c r="AJ258" s="233"/>
      <c r="AK258" s="233"/>
    </row>
    <row r="259" spans="28:37" s="113" customFormat="1" ht="15" customHeight="1" x14ac:dyDescent="0.3">
      <c r="AB259" s="237"/>
      <c r="AC259" s="237"/>
      <c r="AD259" s="1"/>
      <c r="AE259" s="237"/>
      <c r="AF259" s="1"/>
      <c r="AG259" s="1"/>
      <c r="AH259" s="233"/>
      <c r="AI259" s="237"/>
      <c r="AJ259" s="233"/>
      <c r="AK259" s="233"/>
    </row>
    <row r="260" spans="28:37" s="113" customFormat="1" ht="15" customHeight="1" x14ac:dyDescent="0.3">
      <c r="AB260" s="237"/>
      <c r="AC260" s="237"/>
      <c r="AD260" s="1"/>
      <c r="AE260" s="237"/>
      <c r="AF260" s="1"/>
      <c r="AG260" s="1"/>
      <c r="AH260" s="233"/>
      <c r="AI260" s="237"/>
      <c r="AJ260" s="233"/>
      <c r="AK260" s="233"/>
    </row>
    <row r="261" spans="28:37" s="113" customFormat="1" ht="15" customHeight="1" x14ac:dyDescent="0.3">
      <c r="AB261" s="237"/>
      <c r="AC261" s="237"/>
      <c r="AD261" s="1"/>
      <c r="AE261" s="237"/>
      <c r="AF261" s="1"/>
      <c r="AG261" s="1"/>
      <c r="AH261" s="233"/>
      <c r="AI261" s="237"/>
      <c r="AJ261" s="233"/>
      <c r="AK261" s="233"/>
    </row>
    <row r="262" spans="28:37" s="113" customFormat="1" ht="15" customHeight="1" x14ac:dyDescent="0.3">
      <c r="AB262" s="237"/>
      <c r="AC262" s="237"/>
      <c r="AD262" s="1"/>
      <c r="AE262" s="237"/>
      <c r="AF262" s="1"/>
      <c r="AG262" s="1"/>
      <c r="AH262" s="233"/>
      <c r="AI262" s="237"/>
      <c r="AJ262" s="233"/>
      <c r="AK262" s="233"/>
    </row>
    <row r="263" spans="28:37" s="113" customFormat="1" ht="15" customHeight="1" x14ac:dyDescent="0.3">
      <c r="AB263" s="237"/>
      <c r="AC263" s="237"/>
      <c r="AD263" s="1"/>
      <c r="AE263" s="237"/>
      <c r="AF263" s="1"/>
      <c r="AG263" s="1"/>
      <c r="AH263" s="233"/>
      <c r="AI263" s="237"/>
      <c r="AJ263" s="233"/>
      <c r="AK263" s="233"/>
    </row>
    <row r="264" spans="28:37" s="113" customFormat="1" ht="15" customHeight="1" x14ac:dyDescent="0.3">
      <c r="AB264" s="237"/>
      <c r="AC264" s="237"/>
      <c r="AD264" s="1"/>
      <c r="AE264" s="237"/>
      <c r="AF264" s="1"/>
      <c r="AG264" s="1"/>
      <c r="AH264" s="233"/>
      <c r="AI264" s="237"/>
      <c r="AJ264" s="233"/>
      <c r="AK264" s="233"/>
    </row>
    <row r="265" spans="28:37" s="113" customFormat="1" ht="15" customHeight="1" x14ac:dyDescent="0.3">
      <c r="AB265" s="237"/>
      <c r="AC265" s="237"/>
      <c r="AD265" s="1"/>
      <c r="AE265" s="237"/>
      <c r="AF265" s="1"/>
      <c r="AG265" s="1"/>
      <c r="AH265" s="233"/>
      <c r="AI265" s="237"/>
      <c r="AJ265" s="233"/>
      <c r="AK265" s="233"/>
    </row>
    <row r="266" spans="28:37" s="113" customFormat="1" ht="15" customHeight="1" x14ac:dyDescent="0.3">
      <c r="AB266" s="237"/>
      <c r="AC266" s="237"/>
      <c r="AD266" s="1"/>
      <c r="AE266" s="237"/>
      <c r="AF266" s="1"/>
      <c r="AG266" s="1"/>
      <c r="AH266" s="233"/>
      <c r="AI266" s="237"/>
      <c r="AJ266" s="233"/>
      <c r="AK266" s="233"/>
    </row>
    <row r="267" spans="28:37" s="113" customFormat="1" ht="15" customHeight="1" x14ac:dyDescent="0.3">
      <c r="AB267" s="237"/>
      <c r="AC267" s="237"/>
      <c r="AD267" s="1"/>
      <c r="AE267" s="237"/>
      <c r="AF267" s="1"/>
      <c r="AG267" s="1"/>
      <c r="AH267" s="233"/>
      <c r="AI267" s="237"/>
      <c r="AJ267" s="233"/>
      <c r="AK267" s="233"/>
    </row>
    <row r="268" spans="28:37" s="113" customFormat="1" ht="15" customHeight="1" x14ac:dyDescent="0.3">
      <c r="AB268" s="237"/>
      <c r="AC268" s="237"/>
      <c r="AD268" s="1"/>
      <c r="AE268" s="237"/>
      <c r="AF268" s="1"/>
      <c r="AG268" s="1"/>
      <c r="AH268" s="233"/>
      <c r="AI268" s="237"/>
      <c r="AJ268" s="233"/>
      <c r="AK268" s="233"/>
    </row>
    <row r="269" spans="28:37" s="113" customFormat="1" ht="15" customHeight="1" x14ac:dyDescent="0.3">
      <c r="AB269" s="237"/>
      <c r="AC269" s="237"/>
      <c r="AD269" s="1"/>
      <c r="AE269" s="237"/>
      <c r="AF269" s="1"/>
      <c r="AG269" s="1"/>
      <c r="AH269" s="233"/>
      <c r="AI269" s="237"/>
      <c r="AJ269" s="233"/>
      <c r="AK269" s="233"/>
    </row>
    <row r="270" spans="28:37" s="113" customFormat="1" ht="15" customHeight="1" x14ac:dyDescent="0.3">
      <c r="AB270" s="237"/>
      <c r="AC270" s="237"/>
      <c r="AD270" s="1"/>
      <c r="AE270" s="237"/>
      <c r="AF270" s="1"/>
      <c r="AG270" s="1"/>
      <c r="AH270" s="233"/>
      <c r="AI270" s="237"/>
      <c r="AJ270" s="233"/>
      <c r="AK270" s="233"/>
    </row>
    <row r="271" spans="28:37" s="113" customFormat="1" ht="15" customHeight="1" x14ac:dyDescent="0.3">
      <c r="AB271" s="237"/>
      <c r="AC271" s="237"/>
      <c r="AD271" s="1"/>
      <c r="AE271" s="237"/>
      <c r="AF271" s="1"/>
      <c r="AG271" s="1"/>
      <c r="AH271" s="233"/>
      <c r="AI271" s="237"/>
      <c r="AJ271" s="233"/>
      <c r="AK271" s="233"/>
    </row>
    <row r="272" spans="28:37" s="113" customFormat="1" ht="15" customHeight="1" x14ac:dyDescent="0.3">
      <c r="AB272" s="237"/>
      <c r="AC272" s="237"/>
      <c r="AD272" s="1"/>
      <c r="AE272" s="237"/>
      <c r="AF272" s="1"/>
      <c r="AG272" s="1"/>
      <c r="AH272" s="233"/>
      <c r="AI272" s="237"/>
      <c r="AJ272" s="233"/>
      <c r="AK272" s="233"/>
    </row>
    <row r="273" spans="28:37" s="113" customFormat="1" ht="15" customHeight="1" x14ac:dyDescent="0.3">
      <c r="AB273" s="237"/>
      <c r="AC273" s="237"/>
      <c r="AD273" s="1"/>
      <c r="AE273" s="237"/>
      <c r="AF273" s="1"/>
      <c r="AG273" s="1"/>
      <c r="AH273" s="233"/>
      <c r="AI273" s="237"/>
      <c r="AJ273" s="233"/>
      <c r="AK273" s="233"/>
    </row>
    <row r="274" spans="28:37" s="113" customFormat="1" ht="15" customHeight="1" x14ac:dyDescent="0.3">
      <c r="AB274" s="237"/>
      <c r="AC274" s="237"/>
      <c r="AD274" s="1"/>
      <c r="AE274" s="237"/>
      <c r="AF274" s="1"/>
      <c r="AG274" s="1"/>
      <c r="AH274" s="233"/>
      <c r="AI274" s="237"/>
      <c r="AJ274" s="233"/>
      <c r="AK274" s="233"/>
    </row>
    <row r="275" spans="28:37" s="113" customFormat="1" ht="15" customHeight="1" x14ac:dyDescent="0.3">
      <c r="AB275" s="237"/>
      <c r="AC275" s="237"/>
      <c r="AD275" s="1"/>
      <c r="AE275" s="237"/>
      <c r="AF275" s="1"/>
      <c r="AG275" s="1"/>
      <c r="AH275" s="233"/>
      <c r="AI275" s="237"/>
      <c r="AJ275" s="233"/>
      <c r="AK275" s="233"/>
    </row>
    <row r="276" spans="28:37" s="113" customFormat="1" ht="15" customHeight="1" x14ac:dyDescent="0.3">
      <c r="AB276" s="237"/>
      <c r="AC276" s="237"/>
      <c r="AD276" s="1"/>
      <c r="AE276" s="237"/>
      <c r="AF276" s="1"/>
      <c r="AG276" s="1"/>
      <c r="AH276" s="233"/>
      <c r="AI276" s="237"/>
      <c r="AJ276" s="233"/>
      <c r="AK276" s="233"/>
    </row>
    <row r="277" spans="28:37" s="113" customFormat="1" ht="15" customHeight="1" x14ac:dyDescent="0.3">
      <c r="AB277" s="237"/>
      <c r="AC277" s="237"/>
      <c r="AD277" s="1"/>
      <c r="AE277" s="237"/>
      <c r="AF277" s="1"/>
      <c r="AG277" s="1"/>
      <c r="AH277" s="233"/>
      <c r="AI277" s="237"/>
      <c r="AJ277" s="233"/>
      <c r="AK277" s="233"/>
    </row>
    <row r="278" spans="28:37" s="113" customFormat="1" ht="15" customHeight="1" x14ac:dyDescent="0.3">
      <c r="AB278" s="237"/>
      <c r="AC278" s="237"/>
      <c r="AD278" s="1"/>
      <c r="AE278" s="237"/>
      <c r="AF278" s="1"/>
      <c r="AG278" s="1"/>
      <c r="AH278" s="233"/>
      <c r="AI278" s="237"/>
      <c r="AJ278" s="233"/>
      <c r="AK278" s="233"/>
    </row>
    <row r="279" spans="28:37" s="113" customFormat="1" ht="15" customHeight="1" x14ac:dyDescent="0.3">
      <c r="AB279" s="237"/>
      <c r="AC279" s="237"/>
      <c r="AD279" s="1"/>
      <c r="AE279" s="237"/>
      <c r="AF279" s="1"/>
      <c r="AG279" s="1"/>
      <c r="AH279" s="233"/>
      <c r="AI279" s="237"/>
      <c r="AJ279" s="233"/>
      <c r="AK279" s="233"/>
    </row>
    <row r="280" spans="28:37" s="113" customFormat="1" ht="15" customHeight="1" x14ac:dyDescent="0.3">
      <c r="AB280" s="237"/>
      <c r="AC280" s="237"/>
      <c r="AD280" s="1"/>
      <c r="AE280" s="237"/>
      <c r="AF280" s="1"/>
      <c r="AG280" s="1"/>
      <c r="AH280" s="233"/>
      <c r="AI280" s="237"/>
      <c r="AJ280" s="233"/>
      <c r="AK280" s="233"/>
    </row>
    <row r="281" spans="28:37" s="113" customFormat="1" ht="15" customHeight="1" x14ac:dyDescent="0.3">
      <c r="AB281" s="237"/>
      <c r="AC281" s="237"/>
      <c r="AD281" s="1"/>
      <c r="AE281" s="237"/>
      <c r="AF281" s="1"/>
      <c r="AG281" s="1"/>
      <c r="AH281" s="233"/>
      <c r="AI281" s="237"/>
      <c r="AJ281" s="233"/>
      <c r="AK281" s="233"/>
    </row>
    <row r="282" spans="28:37" s="113" customFormat="1" ht="15" customHeight="1" x14ac:dyDescent="0.3">
      <c r="AB282" s="237"/>
      <c r="AC282" s="237"/>
      <c r="AD282" s="1"/>
      <c r="AE282" s="237"/>
      <c r="AF282" s="1"/>
      <c r="AG282" s="1"/>
      <c r="AH282" s="233"/>
      <c r="AI282" s="237"/>
      <c r="AJ282" s="233"/>
      <c r="AK282" s="233"/>
    </row>
    <row r="283" spans="28:37" s="113" customFormat="1" ht="15" customHeight="1" x14ac:dyDescent="0.3">
      <c r="AB283" s="237"/>
      <c r="AC283" s="237"/>
      <c r="AD283" s="1"/>
      <c r="AE283" s="237"/>
      <c r="AF283" s="1"/>
      <c r="AG283" s="1"/>
      <c r="AH283" s="233"/>
      <c r="AI283" s="237"/>
      <c r="AJ283" s="233"/>
      <c r="AK283" s="233"/>
    </row>
    <row r="284" spans="28:37" s="113" customFormat="1" ht="15" customHeight="1" x14ac:dyDescent="0.3">
      <c r="AB284" s="237"/>
      <c r="AC284" s="237"/>
      <c r="AD284" s="1"/>
      <c r="AE284" s="237"/>
      <c r="AF284" s="1"/>
      <c r="AG284" s="1"/>
      <c r="AH284" s="233"/>
      <c r="AI284" s="237"/>
      <c r="AJ284" s="233"/>
      <c r="AK284" s="233"/>
    </row>
    <row r="285" spans="28:37" s="113" customFormat="1" ht="15" customHeight="1" x14ac:dyDescent="0.3">
      <c r="AB285" s="237"/>
      <c r="AC285" s="237"/>
      <c r="AD285" s="1"/>
      <c r="AE285" s="237"/>
      <c r="AF285" s="1"/>
      <c r="AG285" s="1"/>
      <c r="AH285" s="233"/>
      <c r="AI285" s="237"/>
      <c r="AJ285" s="233"/>
      <c r="AK285" s="233"/>
    </row>
    <row r="286" spans="28:37" s="113" customFormat="1" ht="15" customHeight="1" x14ac:dyDescent="0.3">
      <c r="AB286" s="237"/>
      <c r="AC286" s="237"/>
      <c r="AD286" s="1"/>
      <c r="AE286" s="237"/>
      <c r="AF286" s="1"/>
      <c r="AG286" s="1"/>
      <c r="AH286" s="233"/>
      <c r="AI286" s="237"/>
      <c r="AJ286" s="233"/>
      <c r="AK286" s="233"/>
    </row>
    <row r="287" spans="28:37" s="113" customFormat="1" ht="15" customHeight="1" x14ac:dyDescent="0.3">
      <c r="AB287" s="237"/>
      <c r="AC287" s="237"/>
      <c r="AD287" s="1"/>
      <c r="AE287" s="237"/>
      <c r="AF287" s="1"/>
      <c r="AG287" s="1"/>
      <c r="AH287" s="233"/>
      <c r="AI287" s="237"/>
      <c r="AJ287" s="233"/>
      <c r="AK287" s="233"/>
    </row>
    <row r="288" spans="28:37" s="113" customFormat="1" ht="15" customHeight="1" x14ac:dyDescent="0.3">
      <c r="AB288" s="237"/>
      <c r="AC288" s="237"/>
      <c r="AD288" s="1"/>
      <c r="AE288" s="237"/>
      <c r="AF288" s="1"/>
      <c r="AG288" s="1"/>
      <c r="AH288" s="233"/>
      <c r="AI288" s="237"/>
      <c r="AJ288" s="233"/>
      <c r="AK288" s="233"/>
    </row>
    <row r="289" spans="28:37" s="113" customFormat="1" ht="15" customHeight="1" x14ac:dyDescent="0.3">
      <c r="AB289" s="237"/>
      <c r="AC289" s="237"/>
      <c r="AD289" s="1"/>
      <c r="AE289" s="237"/>
      <c r="AF289" s="1"/>
      <c r="AG289" s="1"/>
      <c r="AH289" s="233"/>
      <c r="AI289" s="237"/>
      <c r="AJ289" s="233"/>
      <c r="AK289" s="233"/>
    </row>
    <row r="290" spans="28:37" s="113" customFormat="1" ht="15" customHeight="1" x14ac:dyDescent="0.3">
      <c r="AB290" s="237"/>
      <c r="AC290" s="237"/>
      <c r="AD290" s="1"/>
      <c r="AE290" s="237"/>
      <c r="AF290" s="1"/>
      <c r="AG290" s="1"/>
      <c r="AH290" s="233"/>
      <c r="AI290" s="237"/>
      <c r="AJ290" s="233"/>
      <c r="AK290" s="233"/>
    </row>
    <row r="291" spans="28:37" s="113" customFormat="1" ht="15" customHeight="1" x14ac:dyDescent="0.3">
      <c r="AB291" s="237"/>
      <c r="AC291" s="237"/>
      <c r="AD291" s="1"/>
      <c r="AE291" s="237"/>
      <c r="AF291" s="1"/>
      <c r="AG291" s="1"/>
      <c r="AH291" s="233"/>
      <c r="AI291" s="237"/>
      <c r="AJ291" s="233"/>
      <c r="AK291" s="233"/>
    </row>
    <row r="292" spans="28:37" s="113" customFormat="1" ht="15" customHeight="1" x14ac:dyDescent="0.3">
      <c r="AB292" s="237"/>
      <c r="AC292" s="237"/>
      <c r="AD292" s="1"/>
      <c r="AE292" s="237"/>
      <c r="AF292" s="1"/>
      <c r="AG292" s="1"/>
      <c r="AH292" s="233"/>
      <c r="AI292" s="237"/>
      <c r="AJ292" s="233"/>
      <c r="AK292" s="233"/>
    </row>
    <row r="293" spans="28:37" s="113" customFormat="1" ht="15" customHeight="1" x14ac:dyDescent="0.3">
      <c r="AB293" s="237"/>
      <c r="AC293" s="237"/>
      <c r="AD293" s="1"/>
      <c r="AE293" s="237"/>
      <c r="AF293" s="1"/>
      <c r="AG293" s="1"/>
      <c r="AH293" s="233"/>
      <c r="AI293" s="237"/>
      <c r="AJ293" s="233"/>
      <c r="AK293" s="233"/>
    </row>
    <row r="294" spans="28:37" s="113" customFormat="1" ht="15" customHeight="1" x14ac:dyDescent="0.3">
      <c r="AB294" s="237"/>
      <c r="AC294" s="237"/>
      <c r="AD294" s="1"/>
      <c r="AE294" s="237"/>
      <c r="AF294" s="1"/>
      <c r="AG294" s="1"/>
      <c r="AH294" s="233"/>
      <c r="AI294" s="237"/>
      <c r="AJ294" s="233"/>
      <c r="AK294" s="233"/>
    </row>
    <row r="295" spans="28:37" s="113" customFormat="1" ht="15" customHeight="1" x14ac:dyDescent="0.3">
      <c r="AB295" s="237"/>
      <c r="AC295" s="237"/>
      <c r="AD295" s="1"/>
      <c r="AE295" s="237"/>
      <c r="AF295" s="1"/>
      <c r="AG295" s="1"/>
      <c r="AH295" s="233"/>
      <c r="AI295" s="237"/>
      <c r="AJ295" s="233"/>
      <c r="AK295" s="233"/>
    </row>
    <row r="296" spans="28:37" s="113" customFormat="1" ht="15" customHeight="1" x14ac:dyDescent="0.3">
      <c r="AB296" s="237"/>
      <c r="AC296" s="237"/>
      <c r="AD296" s="1"/>
      <c r="AE296" s="237"/>
      <c r="AF296" s="1"/>
      <c r="AG296" s="1"/>
      <c r="AH296" s="233"/>
      <c r="AI296" s="237"/>
      <c r="AJ296" s="233"/>
      <c r="AK296" s="233"/>
    </row>
    <row r="297" spans="28:37" s="113" customFormat="1" ht="15" customHeight="1" x14ac:dyDescent="0.3">
      <c r="AB297" s="237"/>
      <c r="AC297" s="237"/>
      <c r="AD297" s="1"/>
      <c r="AE297" s="237"/>
      <c r="AF297" s="1"/>
      <c r="AG297" s="1"/>
      <c r="AH297" s="233"/>
      <c r="AI297" s="237"/>
      <c r="AJ297" s="233"/>
      <c r="AK297" s="233"/>
    </row>
    <row r="298" spans="28:37" s="113" customFormat="1" ht="15" customHeight="1" x14ac:dyDescent="0.3">
      <c r="AB298" s="237"/>
      <c r="AC298" s="237"/>
      <c r="AD298" s="1"/>
      <c r="AE298" s="237"/>
      <c r="AF298" s="1"/>
      <c r="AG298" s="1"/>
      <c r="AH298" s="233"/>
      <c r="AI298" s="237"/>
      <c r="AJ298" s="233"/>
      <c r="AK298" s="233"/>
    </row>
    <row r="299" spans="28:37" s="113" customFormat="1" ht="15" customHeight="1" x14ac:dyDescent="0.3">
      <c r="AB299" s="237"/>
      <c r="AC299" s="237"/>
      <c r="AD299" s="1"/>
      <c r="AE299" s="237"/>
      <c r="AF299" s="1"/>
      <c r="AG299" s="1"/>
      <c r="AH299" s="233"/>
      <c r="AI299" s="237"/>
      <c r="AJ299" s="233"/>
      <c r="AK299" s="233"/>
    </row>
    <row r="300" spans="28:37" s="113" customFormat="1" ht="15" customHeight="1" x14ac:dyDescent="0.3">
      <c r="AB300" s="237"/>
      <c r="AC300" s="237"/>
      <c r="AD300" s="1"/>
      <c r="AE300" s="237"/>
      <c r="AF300" s="1"/>
      <c r="AG300" s="1"/>
      <c r="AH300" s="233"/>
      <c r="AI300" s="237"/>
      <c r="AJ300" s="233"/>
      <c r="AK300" s="233"/>
    </row>
    <row r="301" spans="28:37" s="113" customFormat="1" ht="15" customHeight="1" x14ac:dyDescent="0.3">
      <c r="AB301" s="237"/>
      <c r="AC301" s="237"/>
      <c r="AD301" s="1"/>
      <c r="AE301" s="237"/>
      <c r="AF301" s="1"/>
      <c r="AG301" s="1"/>
      <c r="AH301" s="233"/>
      <c r="AI301" s="237"/>
      <c r="AJ301" s="233"/>
      <c r="AK301" s="233"/>
    </row>
    <row r="302" spans="28:37" s="113" customFormat="1" ht="15" customHeight="1" x14ac:dyDescent="0.3">
      <c r="AB302" s="237"/>
      <c r="AC302" s="237"/>
      <c r="AD302" s="1"/>
      <c r="AE302" s="237"/>
      <c r="AF302" s="1"/>
      <c r="AG302" s="1"/>
      <c r="AH302" s="233"/>
      <c r="AI302" s="237"/>
      <c r="AJ302" s="233"/>
      <c r="AK302" s="233"/>
    </row>
    <row r="303" spans="28:37" s="113" customFormat="1" ht="15" customHeight="1" x14ac:dyDescent="0.3">
      <c r="AB303" s="237"/>
      <c r="AC303" s="237"/>
      <c r="AD303" s="1"/>
      <c r="AE303" s="237"/>
      <c r="AF303" s="1"/>
      <c r="AG303" s="1"/>
      <c r="AH303" s="233"/>
      <c r="AI303" s="237"/>
      <c r="AJ303" s="233"/>
      <c r="AK303" s="233"/>
    </row>
    <row r="304" spans="28:37" s="113" customFormat="1" ht="15" customHeight="1" x14ac:dyDescent="0.3">
      <c r="AB304" s="237"/>
      <c r="AC304" s="237"/>
      <c r="AD304" s="1"/>
      <c r="AE304" s="237"/>
      <c r="AF304" s="1"/>
      <c r="AG304" s="1"/>
      <c r="AH304" s="233"/>
      <c r="AI304" s="237"/>
      <c r="AJ304" s="233"/>
      <c r="AK304" s="233"/>
    </row>
    <row r="305" spans="28:37" s="113" customFormat="1" ht="15" customHeight="1" x14ac:dyDescent="0.3">
      <c r="AB305" s="237"/>
      <c r="AC305" s="237"/>
      <c r="AD305" s="1"/>
      <c r="AE305" s="237"/>
      <c r="AF305" s="1"/>
      <c r="AG305" s="1"/>
      <c r="AH305" s="233"/>
      <c r="AI305" s="237"/>
      <c r="AJ305" s="233"/>
      <c r="AK305" s="233"/>
    </row>
    <row r="306" spans="28:37" s="113" customFormat="1" ht="15" customHeight="1" x14ac:dyDescent="0.3">
      <c r="AB306" s="237"/>
      <c r="AC306" s="237"/>
      <c r="AD306" s="1"/>
      <c r="AE306" s="237"/>
      <c r="AF306" s="1"/>
      <c r="AG306" s="1"/>
      <c r="AH306" s="233"/>
      <c r="AI306" s="237"/>
      <c r="AJ306" s="233"/>
      <c r="AK306" s="233"/>
    </row>
    <row r="307" spans="28:37" s="113" customFormat="1" ht="15" customHeight="1" x14ac:dyDescent="0.3">
      <c r="AB307" s="237"/>
      <c r="AC307" s="237"/>
      <c r="AD307" s="1"/>
      <c r="AE307" s="237"/>
      <c r="AF307" s="1"/>
      <c r="AG307" s="1"/>
      <c r="AH307" s="233"/>
      <c r="AI307" s="237"/>
      <c r="AJ307" s="233"/>
      <c r="AK307" s="233"/>
    </row>
    <row r="308" spans="28:37" s="113" customFormat="1" ht="15" customHeight="1" x14ac:dyDescent="0.3">
      <c r="AB308" s="237"/>
      <c r="AC308" s="237"/>
      <c r="AD308" s="1"/>
      <c r="AE308" s="237"/>
      <c r="AF308" s="1"/>
      <c r="AG308" s="1"/>
      <c r="AH308" s="233"/>
      <c r="AI308" s="237"/>
      <c r="AJ308" s="233"/>
      <c r="AK308" s="233"/>
    </row>
    <row r="309" spans="28:37" s="113" customFormat="1" ht="15" customHeight="1" x14ac:dyDescent="0.3">
      <c r="AB309" s="237"/>
      <c r="AC309" s="237"/>
      <c r="AD309" s="1"/>
      <c r="AE309" s="237"/>
      <c r="AF309" s="1"/>
      <c r="AG309" s="1"/>
      <c r="AH309" s="233"/>
      <c r="AI309" s="237"/>
      <c r="AJ309" s="233"/>
      <c r="AK309" s="233"/>
    </row>
    <row r="310" spans="28:37" s="113" customFormat="1" ht="15" customHeight="1" x14ac:dyDescent="0.3">
      <c r="AB310" s="237"/>
      <c r="AC310" s="237"/>
      <c r="AD310" s="1"/>
      <c r="AE310" s="237"/>
      <c r="AF310" s="1"/>
      <c r="AG310" s="1"/>
      <c r="AH310" s="233"/>
      <c r="AI310" s="237"/>
      <c r="AJ310" s="233"/>
      <c r="AK310" s="233"/>
    </row>
    <row r="311" spans="28:37" s="113" customFormat="1" ht="15" customHeight="1" x14ac:dyDescent="0.3">
      <c r="AB311" s="237"/>
      <c r="AC311" s="237"/>
      <c r="AD311" s="1"/>
      <c r="AE311" s="237"/>
      <c r="AF311" s="1"/>
      <c r="AG311" s="1"/>
      <c r="AH311" s="233"/>
      <c r="AI311" s="237"/>
      <c r="AJ311" s="233"/>
      <c r="AK311" s="233"/>
    </row>
    <row r="312" spans="28:37" s="113" customFormat="1" ht="15" customHeight="1" x14ac:dyDescent="0.3">
      <c r="AB312" s="237"/>
      <c r="AC312" s="237"/>
      <c r="AD312" s="1"/>
      <c r="AE312" s="237"/>
      <c r="AF312" s="1"/>
      <c r="AG312" s="1"/>
      <c r="AH312" s="233"/>
      <c r="AI312" s="237"/>
      <c r="AJ312" s="233"/>
      <c r="AK312" s="233"/>
    </row>
    <row r="313" spans="28:37" s="113" customFormat="1" ht="15" customHeight="1" x14ac:dyDescent="0.3">
      <c r="AB313" s="237"/>
      <c r="AC313" s="237"/>
      <c r="AD313" s="1"/>
      <c r="AE313" s="237"/>
      <c r="AF313" s="1"/>
      <c r="AG313" s="1"/>
      <c r="AH313" s="233"/>
      <c r="AI313" s="237"/>
      <c r="AJ313" s="233"/>
      <c r="AK313" s="233"/>
    </row>
    <row r="314" spans="28:37" s="113" customFormat="1" ht="15" customHeight="1" x14ac:dyDescent="0.3">
      <c r="AB314" s="237"/>
      <c r="AC314" s="237"/>
      <c r="AD314" s="1"/>
      <c r="AE314" s="237"/>
      <c r="AF314" s="1"/>
      <c r="AG314" s="1"/>
      <c r="AH314" s="233"/>
      <c r="AI314" s="237"/>
      <c r="AJ314" s="233"/>
      <c r="AK314" s="233"/>
    </row>
    <row r="315" spans="28:37" s="113" customFormat="1" ht="15" customHeight="1" x14ac:dyDescent="0.3">
      <c r="AB315" s="237"/>
      <c r="AC315" s="237"/>
      <c r="AD315" s="1"/>
      <c r="AE315" s="237"/>
      <c r="AF315" s="1"/>
      <c r="AG315" s="1"/>
      <c r="AH315" s="233"/>
      <c r="AI315" s="237"/>
      <c r="AJ315" s="233"/>
      <c r="AK315" s="233"/>
    </row>
    <row r="316" spans="28:37" s="113" customFormat="1" ht="15" customHeight="1" x14ac:dyDescent="0.3">
      <c r="AB316" s="237"/>
      <c r="AC316" s="237"/>
      <c r="AD316" s="1"/>
      <c r="AE316" s="237"/>
      <c r="AF316" s="1"/>
      <c r="AG316" s="1"/>
      <c r="AH316" s="233"/>
      <c r="AI316" s="237"/>
      <c r="AJ316" s="233"/>
      <c r="AK316" s="233"/>
    </row>
    <row r="317" spans="28:37" s="113" customFormat="1" ht="15" customHeight="1" x14ac:dyDescent="0.3">
      <c r="AB317" s="237"/>
      <c r="AC317" s="237"/>
      <c r="AD317" s="1"/>
      <c r="AE317" s="237"/>
      <c r="AF317" s="1"/>
      <c r="AG317" s="1"/>
      <c r="AH317" s="233"/>
      <c r="AI317" s="237"/>
      <c r="AJ317" s="233"/>
      <c r="AK317" s="233"/>
    </row>
    <row r="318" spans="28:37" s="113" customFormat="1" ht="15" customHeight="1" x14ac:dyDescent="0.3">
      <c r="AB318" s="237"/>
      <c r="AC318" s="237"/>
      <c r="AD318" s="1"/>
      <c r="AE318" s="237"/>
      <c r="AF318" s="1"/>
      <c r="AG318" s="1"/>
      <c r="AH318" s="233"/>
      <c r="AI318" s="237"/>
      <c r="AJ318" s="233"/>
      <c r="AK318" s="233"/>
    </row>
    <row r="319" spans="28:37" s="113" customFormat="1" ht="15" customHeight="1" x14ac:dyDescent="0.3">
      <c r="AB319" s="237"/>
      <c r="AC319" s="237"/>
      <c r="AD319" s="1"/>
      <c r="AE319" s="237"/>
      <c r="AF319" s="1"/>
      <c r="AG319" s="1"/>
      <c r="AH319" s="233"/>
      <c r="AI319" s="237"/>
      <c r="AJ319" s="233"/>
      <c r="AK319" s="233"/>
    </row>
    <row r="320" spans="28:37" s="113" customFormat="1" ht="15" customHeight="1" x14ac:dyDescent="0.3">
      <c r="AB320" s="237"/>
      <c r="AC320" s="237"/>
      <c r="AD320" s="1"/>
      <c r="AE320" s="237"/>
      <c r="AF320" s="1"/>
      <c r="AG320" s="1"/>
      <c r="AH320" s="233"/>
      <c r="AI320" s="237"/>
      <c r="AJ320" s="233"/>
      <c r="AK320" s="233"/>
    </row>
    <row r="321" spans="28:37" s="113" customFormat="1" ht="15" customHeight="1" x14ac:dyDescent="0.3">
      <c r="AB321" s="237"/>
      <c r="AC321" s="237"/>
      <c r="AD321" s="1"/>
      <c r="AE321" s="237"/>
      <c r="AF321" s="1"/>
      <c r="AG321" s="1"/>
      <c r="AH321" s="233"/>
      <c r="AI321" s="237"/>
      <c r="AJ321" s="233"/>
      <c r="AK321" s="233"/>
    </row>
    <row r="322" spans="28:37" s="113" customFormat="1" ht="15" customHeight="1" x14ac:dyDescent="0.3">
      <c r="AB322" s="237"/>
      <c r="AC322" s="237"/>
      <c r="AD322" s="1"/>
      <c r="AE322" s="237"/>
      <c r="AF322" s="1"/>
      <c r="AG322" s="1"/>
      <c r="AH322" s="233"/>
      <c r="AI322" s="237"/>
      <c r="AJ322" s="233"/>
      <c r="AK322" s="233"/>
    </row>
    <row r="323" spans="28:37" s="113" customFormat="1" ht="15" customHeight="1" x14ac:dyDescent="0.3">
      <c r="AB323" s="237"/>
      <c r="AC323" s="237"/>
      <c r="AD323" s="1"/>
      <c r="AE323" s="237"/>
      <c r="AF323" s="1"/>
      <c r="AG323" s="1"/>
      <c r="AH323" s="233"/>
      <c r="AI323" s="237"/>
      <c r="AJ323" s="233"/>
      <c r="AK323" s="233"/>
    </row>
    <row r="324" spans="28:37" s="113" customFormat="1" ht="15" customHeight="1" x14ac:dyDescent="0.3">
      <c r="AB324" s="237"/>
      <c r="AC324" s="237"/>
      <c r="AD324" s="1"/>
      <c r="AE324" s="237"/>
      <c r="AF324" s="1"/>
      <c r="AG324" s="1"/>
      <c r="AH324" s="233"/>
      <c r="AI324" s="237"/>
      <c r="AJ324" s="233"/>
      <c r="AK324" s="233"/>
    </row>
    <row r="325" spans="28:37" s="113" customFormat="1" ht="15" customHeight="1" x14ac:dyDescent="0.3">
      <c r="AB325" s="237"/>
      <c r="AC325" s="237"/>
      <c r="AD325" s="1"/>
      <c r="AE325" s="237"/>
      <c r="AF325" s="1"/>
      <c r="AG325" s="1"/>
      <c r="AH325" s="233"/>
      <c r="AI325" s="237"/>
      <c r="AJ325" s="233"/>
      <c r="AK325" s="233"/>
    </row>
    <row r="326" spans="28:37" s="113" customFormat="1" ht="15" customHeight="1" x14ac:dyDescent="0.3">
      <c r="AB326" s="237"/>
      <c r="AC326" s="237"/>
      <c r="AD326" s="1"/>
      <c r="AE326" s="237"/>
      <c r="AF326" s="1"/>
      <c r="AG326" s="1"/>
      <c r="AH326" s="233"/>
      <c r="AI326" s="237"/>
      <c r="AJ326" s="233"/>
      <c r="AK326" s="233"/>
    </row>
    <row r="327" spans="28:37" s="113" customFormat="1" ht="15" customHeight="1" x14ac:dyDescent="0.3">
      <c r="AB327" s="237"/>
      <c r="AC327" s="237"/>
      <c r="AD327" s="1"/>
      <c r="AE327" s="237"/>
      <c r="AF327" s="1"/>
      <c r="AG327" s="1"/>
      <c r="AH327" s="233"/>
      <c r="AI327" s="237"/>
      <c r="AJ327" s="233"/>
      <c r="AK327" s="233"/>
    </row>
    <row r="328" spans="28:37" s="113" customFormat="1" ht="15" customHeight="1" x14ac:dyDescent="0.3">
      <c r="AB328" s="237"/>
      <c r="AC328" s="237"/>
      <c r="AD328" s="1"/>
      <c r="AE328" s="237"/>
      <c r="AF328" s="1"/>
      <c r="AG328" s="1"/>
      <c r="AH328" s="233"/>
      <c r="AI328" s="237"/>
      <c r="AJ328" s="233"/>
      <c r="AK328" s="233"/>
    </row>
    <row r="329" spans="28:37" s="113" customFormat="1" ht="15" customHeight="1" x14ac:dyDescent="0.3">
      <c r="AB329" s="237"/>
      <c r="AC329" s="237"/>
      <c r="AD329" s="1"/>
      <c r="AE329" s="237"/>
      <c r="AF329" s="1"/>
      <c r="AG329" s="1"/>
      <c r="AH329" s="233"/>
      <c r="AI329" s="237"/>
      <c r="AJ329" s="233"/>
      <c r="AK329" s="233"/>
    </row>
    <row r="330" spans="28:37" s="113" customFormat="1" ht="15" customHeight="1" x14ac:dyDescent="0.3">
      <c r="AB330" s="237"/>
      <c r="AC330" s="237"/>
      <c r="AD330" s="1"/>
      <c r="AE330" s="237"/>
      <c r="AF330" s="1"/>
      <c r="AG330" s="1"/>
      <c r="AH330" s="233"/>
      <c r="AI330" s="237"/>
      <c r="AJ330" s="233"/>
      <c r="AK330" s="233"/>
    </row>
    <row r="331" spans="28:37" s="113" customFormat="1" ht="15" customHeight="1" x14ac:dyDescent="0.3">
      <c r="AB331" s="237"/>
      <c r="AC331" s="237"/>
      <c r="AD331" s="1"/>
      <c r="AE331" s="237"/>
      <c r="AF331" s="1"/>
      <c r="AG331" s="1"/>
      <c r="AH331" s="233"/>
      <c r="AI331" s="237"/>
      <c r="AJ331" s="233"/>
      <c r="AK331" s="233"/>
    </row>
    <row r="332" spans="28:37" s="113" customFormat="1" ht="15" customHeight="1" x14ac:dyDescent="0.3">
      <c r="AB332" s="237"/>
      <c r="AC332" s="237"/>
      <c r="AD332" s="1"/>
      <c r="AE332" s="237"/>
      <c r="AF332" s="1"/>
      <c r="AG332" s="1"/>
      <c r="AH332" s="233"/>
      <c r="AI332" s="237"/>
      <c r="AJ332" s="233"/>
      <c r="AK332" s="233"/>
    </row>
    <row r="333" spans="28:37" s="113" customFormat="1" ht="15" customHeight="1" x14ac:dyDescent="0.3">
      <c r="AB333" s="237"/>
      <c r="AC333" s="237"/>
      <c r="AD333" s="1"/>
      <c r="AE333" s="237"/>
      <c r="AF333" s="1"/>
      <c r="AG333" s="1"/>
      <c r="AH333" s="233"/>
      <c r="AI333" s="237"/>
      <c r="AJ333" s="233"/>
      <c r="AK333" s="233"/>
    </row>
    <row r="334" spans="28:37" s="113" customFormat="1" ht="15" customHeight="1" x14ac:dyDescent="0.3">
      <c r="AB334" s="237"/>
      <c r="AC334" s="237"/>
      <c r="AD334" s="1"/>
      <c r="AE334" s="237"/>
      <c r="AF334" s="1"/>
      <c r="AG334" s="1"/>
      <c r="AH334" s="233"/>
      <c r="AI334" s="237"/>
      <c r="AJ334" s="233"/>
      <c r="AK334" s="233"/>
    </row>
    <row r="335" spans="28:37" s="113" customFormat="1" ht="15" customHeight="1" x14ac:dyDescent="0.3">
      <c r="AB335" s="237"/>
      <c r="AC335" s="237"/>
      <c r="AD335" s="1"/>
      <c r="AE335" s="237"/>
      <c r="AF335" s="1"/>
      <c r="AG335" s="1"/>
      <c r="AH335" s="233"/>
      <c r="AI335" s="237"/>
      <c r="AJ335" s="233"/>
      <c r="AK335" s="233"/>
    </row>
    <row r="336" spans="28:37" s="113" customFormat="1" ht="15" customHeight="1" x14ac:dyDescent="0.3">
      <c r="AB336" s="237"/>
      <c r="AC336" s="237"/>
      <c r="AD336" s="1"/>
      <c r="AE336" s="237"/>
      <c r="AF336" s="1"/>
      <c r="AG336" s="1"/>
      <c r="AH336" s="233"/>
      <c r="AI336" s="237"/>
      <c r="AJ336" s="233"/>
      <c r="AK336" s="233"/>
    </row>
    <row r="337" spans="28:37" s="113" customFormat="1" ht="15" customHeight="1" x14ac:dyDescent="0.3">
      <c r="AB337" s="237"/>
      <c r="AC337" s="237"/>
      <c r="AD337" s="1"/>
      <c r="AE337" s="237"/>
      <c r="AF337" s="1"/>
      <c r="AG337" s="1"/>
      <c r="AH337" s="233"/>
      <c r="AI337" s="237"/>
      <c r="AJ337" s="233"/>
      <c r="AK337" s="233"/>
    </row>
    <row r="338" spans="28:37" s="113" customFormat="1" ht="15" customHeight="1" x14ac:dyDescent="0.3">
      <c r="AB338" s="237"/>
      <c r="AC338" s="237"/>
      <c r="AD338" s="1"/>
      <c r="AE338" s="237"/>
      <c r="AF338" s="1"/>
      <c r="AG338" s="1"/>
      <c r="AH338" s="233"/>
      <c r="AI338" s="237"/>
      <c r="AJ338" s="233"/>
      <c r="AK338" s="233"/>
    </row>
    <row r="339" spans="28:37" s="113" customFormat="1" ht="15" customHeight="1" x14ac:dyDescent="0.3">
      <c r="AB339" s="237"/>
      <c r="AC339" s="237"/>
      <c r="AD339" s="1"/>
      <c r="AE339" s="237"/>
      <c r="AF339" s="1"/>
      <c r="AG339" s="1"/>
      <c r="AH339" s="233"/>
      <c r="AI339" s="237"/>
      <c r="AJ339" s="233"/>
      <c r="AK339" s="233"/>
    </row>
    <row r="340" spans="28:37" s="113" customFormat="1" ht="15" customHeight="1" x14ac:dyDescent="0.3">
      <c r="AB340" s="237"/>
      <c r="AC340" s="237"/>
      <c r="AD340" s="1"/>
      <c r="AE340" s="237"/>
      <c r="AF340" s="1"/>
      <c r="AG340" s="1"/>
      <c r="AH340" s="233"/>
      <c r="AI340" s="237"/>
      <c r="AJ340" s="233"/>
      <c r="AK340" s="233"/>
    </row>
    <row r="341" spans="28:37" s="113" customFormat="1" ht="15" customHeight="1" x14ac:dyDescent="0.3">
      <c r="AB341" s="237"/>
      <c r="AC341" s="237"/>
      <c r="AD341" s="1"/>
      <c r="AE341" s="237"/>
      <c r="AF341" s="1"/>
      <c r="AG341" s="1"/>
      <c r="AH341" s="233"/>
      <c r="AI341" s="237"/>
      <c r="AJ341" s="233"/>
      <c r="AK341" s="233"/>
    </row>
    <row r="342" spans="28:37" s="113" customFormat="1" ht="15" customHeight="1" x14ac:dyDescent="0.3">
      <c r="AB342" s="237"/>
      <c r="AC342" s="237"/>
      <c r="AD342" s="1"/>
      <c r="AE342" s="237"/>
      <c r="AF342" s="1"/>
      <c r="AG342" s="1"/>
      <c r="AH342" s="233"/>
      <c r="AI342" s="237"/>
      <c r="AJ342" s="233"/>
      <c r="AK342" s="233"/>
    </row>
    <row r="343" spans="28:37" s="113" customFormat="1" ht="15" customHeight="1" x14ac:dyDescent="0.3">
      <c r="AB343" s="237"/>
      <c r="AC343" s="237"/>
      <c r="AD343" s="1"/>
      <c r="AE343" s="237"/>
      <c r="AF343" s="1"/>
      <c r="AG343" s="1"/>
      <c r="AH343" s="233"/>
      <c r="AI343" s="237"/>
      <c r="AJ343" s="233"/>
      <c r="AK343" s="233"/>
    </row>
    <row r="344" spans="28:37" s="113" customFormat="1" ht="15" customHeight="1" x14ac:dyDescent="0.3">
      <c r="AB344" s="237"/>
      <c r="AC344" s="237"/>
      <c r="AD344" s="1"/>
      <c r="AE344" s="237"/>
      <c r="AF344" s="1"/>
      <c r="AG344" s="1"/>
      <c r="AH344" s="233"/>
      <c r="AI344" s="237"/>
      <c r="AJ344" s="233"/>
      <c r="AK344" s="233"/>
    </row>
    <row r="345" spans="28:37" s="113" customFormat="1" ht="15" customHeight="1" x14ac:dyDescent="0.3">
      <c r="AB345" s="237"/>
      <c r="AC345" s="237"/>
      <c r="AD345" s="1"/>
      <c r="AE345" s="237"/>
      <c r="AF345" s="1"/>
      <c r="AG345" s="1"/>
      <c r="AH345" s="233"/>
      <c r="AI345" s="237"/>
      <c r="AJ345" s="233"/>
      <c r="AK345" s="233"/>
    </row>
    <row r="346" spans="28:37" s="113" customFormat="1" ht="15" customHeight="1" x14ac:dyDescent="0.3">
      <c r="AB346" s="237"/>
      <c r="AC346" s="237"/>
      <c r="AD346" s="1"/>
      <c r="AE346" s="237"/>
      <c r="AF346" s="1"/>
      <c r="AG346" s="1"/>
      <c r="AH346" s="233"/>
      <c r="AI346" s="237"/>
      <c r="AJ346" s="233"/>
      <c r="AK346" s="233"/>
    </row>
    <row r="347" spans="28:37" s="113" customFormat="1" ht="15" customHeight="1" x14ac:dyDescent="0.3">
      <c r="AB347" s="237"/>
      <c r="AC347" s="237"/>
      <c r="AD347" s="1"/>
      <c r="AE347" s="237"/>
      <c r="AF347" s="1"/>
      <c r="AG347" s="1"/>
      <c r="AH347" s="233"/>
      <c r="AI347" s="237"/>
      <c r="AJ347" s="233"/>
      <c r="AK347" s="233"/>
    </row>
    <row r="348" spans="28:37" s="113" customFormat="1" ht="15" customHeight="1" x14ac:dyDescent="0.3">
      <c r="AB348" s="237"/>
      <c r="AC348" s="237"/>
      <c r="AD348" s="1"/>
      <c r="AE348" s="237"/>
      <c r="AF348" s="1"/>
      <c r="AG348" s="1"/>
      <c r="AH348" s="233"/>
      <c r="AI348" s="237"/>
      <c r="AJ348" s="233"/>
      <c r="AK348" s="233"/>
    </row>
    <row r="349" spans="28:37" s="113" customFormat="1" ht="15" customHeight="1" x14ac:dyDescent="0.3">
      <c r="AB349" s="237"/>
      <c r="AC349" s="237"/>
      <c r="AD349" s="1"/>
      <c r="AE349" s="237"/>
      <c r="AF349" s="1"/>
      <c r="AG349" s="1"/>
      <c r="AH349" s="233"/>
      <c r="AI349" s="237"/>
      <c r="AJ349" s="233"/>
      <c r="AK349" s="233"/>
    </row>
    <row r="350" spans="28:37" s="113" customFormat="1" ht="15" customHeight="1" x14ac:dyDescent="0.3">
      <c r="AB350" s="237"/>
      <c r="AC350" s="237"/>
      <c r="AD350" s="1"/>
      <c r="AE350" s="237"/>
      <c r="AF350" s="1"/>
      <c r="AG350" s="1"/>
      <c r="AH350" s="233"/>
      <c r="AI350" s="237"/>
      <c r="AJ350" s="233"/>
      <c r="AK350" s="233"/>
    </row>
    <row r="351" spans="28:37" s="113" customFormat="1" ht="15" customHeight="1" x14ac:dyDescent="0.3">
      <c r="AB351" s="237"/>
      <c r="AC351" s="237"/>
      <c r="AD351" s="1"/>
      <c r="AE351" s="237"/>
      <c r="AF351" s="1"/>
      <c r="AG351" s="1"/>
      <c r="AH351" s="233"/>
      <c r="AI351" s="237"/>
      <c r="AJ351" s="233"/>
      <c r="AK351" s="233"/>
    </row>
    <row r="352" spans="28:37" s="113" customFormat="1" ht="15" customHeight="1" x14ac:dyDescent="0.3">
      <c r="AB352" s="237"/>
      <c r="AC352" s="237"/>
      <c r="AD352" s="1"/>
      <c r="AE352" s="237"/>
      <c r="AF352" s="1"/>
      <c r="AG352" s="1"/>
      <c r="AH352" s="233"/>
      <c r="AI352" s="237"/>
      <c r="AJ352" s="233"/>
      <c r="AK352" s="233"/>
    </row>
    <row r="353" spans="28:37" s="113" customFormat="1" ht="15" customHeight="1" x14ac:dyDescent="0.3">
      <c r="AB353" s="237"/>
      <c r="AC353" s="237"/>
      <c r="AD353" s="1"/>
      <c r="AE353" s="237"/>
      <c r="AF353" s="1"/>
      <c r="AG353" s="1"/>
      <c r="AH353" s="233"/>
      <c r="AI353" s="237"/>
      <c r="AJ353" s="233"/>
      <c r="AK353" s="233"/>
    </row>
    <row r="354" spans="28:37" s="113" customFormat="1" ht="15" customHeight="1" x14ac:dyDescent="0.3">
      <c r="AB354" s="237"/>
      <c r="AC354" s="237"/>
      <c r="AD354" s="1"/>
      <c r="AE354" s="237"/>
      <c r="AF354" s="1"/>
      <c r="AG354" s="1"/>
      <c r="AH354" s="233"/>
      <c r="AI354" s="237"/>
      <c r="AJ354" s="233"/>
      <c r="AK354" s="233"/>
    </row>
    <row r="355" spans="28:37" s="113" customFormat="1" ht="15" customHeight="1" x14ac:dyDescent="0.3">
      <c r="AB355" s="237"/>
      <c r="AC355" s="237"/>
      <c r="AD355" s="1"/>
      <c r="AE355" s="237"/>
      <c r="AF355" s="1"/>
      <c r="AG355" s="1"/>
      <c r="AH355" s="233"/>
      <c r="AI355" s="237"/>
      <c r="AJ355" s="233"/>
      <c r="AK355" s="233"/>
    </row>
    <row r="356" spans="28:37" s="113" customFormat="1" ht="15" customHeight="1" x14ac:dyDescent="0.3">
      <c r="AB356" s="237"/>
      <c r="AC356" s="237"/>
      <c r="AD356" s="1"/>
      <c r="AE356" s="237"/>
      <c r="AF356" s="1"/>
      <c r="AG356" s="1"/>
      <c r="AH356" s="233"/>
      <c r="AI356" s="237"/>
      <c r="AJ356" s="233"/>
      <c r="AK356" s="233"/>
    </row>
    <row r="357" spans="28:37" s="113" customFormat="1" ht="15" customHeight="1" x14ac:dyDescent="0.3">
      <c r="AB357" s="237"/>
      <c r="AC357" s="237"/>
      <c r="AD357" s="1"/>
      <c r="AE357" s="237"/>
      <c r="AF357" s="1"/>
      <c r="AG357" s="1"/>
      <c r="AH357" s="233"/>
      <c r="AI357" s="237"/>
      <c r="AJ357" s="233"/>
      <c r="AK357" s="233"/>
    </row>
    <row r="358" spans="28:37" s="113" customFormat="1" ht="15" customHeight="1" x14ac:dyDescent="0.3">
      <c r="AB358" s="237"/>
      <c r="AC358" s="237"/>
      <c r="AD358" s="1"/>
      <c r="AE358" s="237"/>
      <c r="AF358" s="1"/>
      <c r="AG358" s="1"/>
      <c r="AH358" s="233"/>
      <c r="AI358" s="237"/>
      <c r="AJ358" s="233"/>
      <c r="AK358" s="233"/>
    </row>
    <row r="359" spans="28:37" s="113" customFormat="1" ht="15" customHeight="1" x14ac:dyDescent="0.3">
      <c r="AB359" s="237"/>
      <c r="AC359" s="237"/>
      <c r="AD359" s="1"/>
      <c r="AE359" s="237"/>
      <c r="AF359" s="1"/>
      <c r="AG359" s="1"/>
      <c r="AH359" s="233"/>
      <c r="AI359" s="237"/>
      <c r="AJ359" s="233"/>
      <c r="AK359" s="233"/>
    </row>
    <row r="360" spans="28:37" s="113" customFormat="1" ht="15" customHeight="1" x14ac:dyDescent="0.3">
      <c r="AB360" s="237"/>
      <c r="AC360" s="237"/>
      <c r="AD360" s="1"/>
      <c r="AE360" s="237"/>
      <c r="AF360" s="1"/>
      <c r="AG360" s="1"/>
      <c r="AH360" s="233"/>
      <c r="AI360" s="237"/>
      <c r="AJ360" s="233"/>
      <c r="AK360" s="233"/>
    </row>
    <row r="361" spans="28:37" s="113" customFormat="1" ht="15" customHeight="1" x14ac:dyDescent="0.3">
      <c r="AB361" s="237"/>
      <c r="AC361" s="237"/>
      <c r="AD361" s="1"/>
      <c r="AE361" s="237"/>
      <c r="AF361" s="1"/>
      <c r="AG361" s="1"/>
      <c r="AH361" s="233"/>
      <c r="AI361" s="237"/>
      <c r="AJ361" s="233"/>
      <c r="AK361" s="233"/>
    </row>
    <row r="362" spans="28:37" s="113" customFormat="1" ht="15" customHeight="1" x14ac:dyDescent="0.3">
      <c r="AB362" s="237"/>
      <c r="AC362" s="237"/>
      <c r="AD362" s="1"/>
      <c r="AE362" s="237"/>
      <c r="AF362" s="1"/>
      <c r="AG362" s="1"/>
      <c r="AH362" s="233"/>
      <c r="AI362" s="237"/>
      <c r="AJ362" s="233"/>
      <c r="AK362" s="233"/>
    </row>
    <row r="363" spans="28:37" s="113" customFormat="1" ht="15" customHeight="1" x14ac:dyDescent="0.3">
      <c r="AB363" s="237"/>
      <c r="AC363" s="237"/>
      <c r="AD363" s="1"/>
      <c r="AE363" s="237"/>
      <c r="AF363" s="1"/>
      <c r="AG363" s="1"/>
      <c r="AH363" s="233"/>
      <c r="AI363" s="237"/>
      <c r="AJ363" s="233"/>
      <c r="AK363" s="233"/>
    </row>
    <row r="364" spans="28:37" s="113" customFormat="1" ht="15" customHeight="1" x14ac:dyDescent="0.3">
      <c r="AB364" s="237"/>
      <c r="AC364" s="237"/>
      <c r="AD364" s="1"/>
      <c r="AE364" s="237"/>
      <c r="AF364" s="1"/>
      <c r="AG364" s="1"/>
      <c r="AH364" s="233"/>
      <c r="AI364" s="237"/>
      <c r="AJ364" s="233"/>
      <c r="AK364" s="233"/>
    </row>
    <row r="365" spans="28:37" s="113" customFormat="1" ht="15" customHeight="1" x14ac:dyDescent="0.3">
      <c r="AB365" s="237"/>
      <c r="AC365" s="237"/>
      <c r="AD365" s="1"/>
      <c r="AE365" s="237"/>
      <c r="AF365" s="1"/>
      <c r="AG365" s="1"/>
      <c r="AH365" s="233"/>
      <c r="AI365" s="237"/>
      <c r="AJ365" s="233"/>
      <c r="AK365" s="233"/>
    </row>
    <row r="366" spans="28:37" s="113" customFormat="1" ht="15" customHeight="1" x14ac:dyDescent="0.3">
      <c r="AB366" s="237"/>
      <c r="AC366" s="237"/>
      <c r="AD366" s="1"/>
      <c r="AE366" s="237"/>
      <c r="AF366" s="1"/>
      <c r="AG366" s="1"/>
      <c r="AH366" s="233"/>
      <c r="AI366" s="237"/>
      <c r="AJ366" s="233"/>
      <c r="AK366" s="233"/>
    </row>
    <row r="367" spans="28:37" s="113" customFormat="1" ht="15" customHeight="1" x14ac:dyDescent="0.3">
      <c r="AB367" s="237"/>
      <c r="AC367" s="237"/>
      <c r="AD367" s="1"/>
      <c r="AE367" s="237"/>
      <c r="AF367" s="1"/>
      <c r="AG367" s="1"/>
      <c r="AH367" s="233"/>
      <c r="AI367" s="237"/>
      <c r="AJ367" s="233"/>
      <c r="AK367" s="233"/>
    </row>
    <row r="368" spans="28:37" s="113" customFormat="1" ht="15" customHeight="1" x14ac:dyDescent="0.3">
      <c r="AB368" s="237"/>
      <c r="AC368" s="237"/>
      <c r="AD368" s="1"/>
      <c r="AE368" s="237"/>
      <c r="AF368" s="1"/>
      <c r="AG368" s="1"/>
      <c r="AH368" s="233"/>
      <c r="AI368" s="237"/>
      <c r="AJ368" s="233"/>
      <c r="AK368" s="233"/>
    </row>
    <row r="369" spans="28:37" s="113" customFormat="1" ht="15" customHeight="1" x14ac:dyDescent="0.3">
      <c r="AB369" s="237"/>
      <c r="AC369" s="237"/>
      <c r="AD369" s="1"/>
      <c r="AE369" s="237"/>
      <c r="AF369" s="1"/>
      <c r="AG369" s="1"/>
      <c r="AH369" s="233"/>
      <c r="AI369" s="237"/>
      <c r="AJ369" s="233"/>
      <c r="AK369" s="233"/>
    </row>
    <row r="370" spans="28:37" s="113" customFormat="1" ht="15" customHeight="1" x14ac:dyDescent="0.3">
      <c r="AB370" s="237"/>
      <c r="AC370" s="237"/>
      <c r="AD370" s="1"/>
      <c r="AE370" s="237"/>
      <c r="AF370" s="1"/>
      <c r="AG370" s="1"/>
      <c r="AH370" s="233"/>
      <c r="AI370" s="237"/>
      <c r="AJ370" s="233"/>
      <c r="AK370" s="233"/>
    </row>
    <row r="371" spans="28:37" s="113" customFormat="1" ht="15" customHeight="1" x14ac:dyDescent="0.3">
      <c r="AB371" s="237"/>
      <c r="AC371" s="237"/>
      <c r="AD371" s="1"/>
      <c r="AE371" s="237"/>
      <c r="AF371" s="1"/>
      <c r="AG371" s="1"/>
      <c r="AH371" s="233"/>
      <c r="AI371" s="237"/>
      <c r="AJ371" s="233"/>
      <c r="AK371" s="233"/>
    </row>
    <row r="372" spans="28:37" s="113" customFormat="1" ht="15" customHeight="1" x14ac:dyDescent="0.3">
      <c r="AB372" s="237"/>
      <c r="AC372" s="237"/>
      <c r="AD372" s="1"/>
      <c r="AE372" s="237"/>
      <c r="AF372" s="1"/>
      <c r="AG372" s="1"/>
      <c r="AH372" s="233"/>
      <c r="AI372" s="237"/>
      <c r="AJ372" s="233"/>
      <c r="AK372" s="233"/>
    </row>
    <row r="373" spans="28:37" s="113" customFormat="1" ht="15" customHeight="1" x14ac:dyDescent="0.3">
      <c r="AB373" s="237"/>
      <c r="AC373" s="237"/>
      <c r="AD373" s="1"/>
      <c r="AE373" s="237"/>
      <c r="AF373" s="1"/>
      <c r="AG373" s="1"/>
      <c r="AH373" s="233"/>
      <c r="AI373" s="237"/>
      <c r="AJ373" s="233"/>
      <c r="AK373" s="233"/>
    </row>
    <row r="374" spans="28:37" s="113" customFormat="1" ht="15" customHeight="1" x14ac:dyDescent="0.3">
      <c r="AB374" s="237"/>
      <c r="AC374" s="237"/>
      <c r="AD374" s="1"/>
      <c r="AE374" s="237"/>
      <c r="AF374" s="1"/>
      <c r="AG374" s="1"/>
      <c r="AH374" s="233"/>
      <c r="AI374" s="237"/>
      <c r="AJ374" s="233"/>
      <c r="AK374" s="233"/>
    </row>
    <row r="375" spans="28:37" s="113" customFormat="1" ht="15" customHeight="1" x14ac:dyDescent="0.3">
      <c r="AB375" s="237"/>
      <c r="AC375" s="237"/>
      <c r="AD375" s="1"/>
      <c r="AE375" s="237"/>
      <c r="AF375" s="1"/>
      <c r="AG375" s="1"/>
      <c r="AH375" s="233"/>
      <c r="AI375" s="237"/>
      <c r="AJ375" s="233"/>
      <c r="AK375" s="233"/>
    </row>
    <row r="376" spans="28:37" s="113" customFormat="1" ht="15" customHeight="1" x14ac:dyDescent="0.3">
      <c r="AB376" s="237"/>
      <c r="AC376" s="237"/>
      <c r="AD376" s="1"/>
      <c r="AE376" s="237"/>
      <c r="AF376" s="1"/>
      <c r="AG376" s="1"/>
      <c r="AH376" s="233"/>
      <c r="AI376" s="237"/>
      <c r="AJ376" s="233"/>
      <c r="AK376" s="233"/>
    </row>
    <row r="377" spans="28:37" s="113" customFormat="1" ht="15" customHeight="1" x14ac:dyDescent="0.3">
      <c r="AB377" s="237"/>
      <c r="AC377" s="237"/>
      <c r="AD377" s="1"/>
      <c r="AE377" s="237"/>
      <c r="AF377" s="1"/>
      <c r="AG377" s="1"/>
      <c r="AH377" s="233"/>
      <c r="AI377" s="237"/>
      <c r="AJ377" s="233"/>
      <c r="AK377" s="233"/>
    </row>
    <row r="378" spans="28:37" s="113" customFormat="1" ht="15" customHeight="1" x14ac:dyDescent="0.3">
      <c r="AB378" s="237"/>
      <c r="AC378" s="237"/>
      <c r="AD378" s="1"/>
      <c r="AE378" s="237"/>
      <c r="AF378" s="1"/>
      <c r="AG378" s="1"/>
      <c r="AH378" s="233"/>
      <c r="AI378" s="237"/>
      <c r="AJ378" s="233"/>
      <c r="AK378" s="233"/>
    </row>
    <row r="379" spans="28:37" s="113" customFormat="1" ht="15" customHeight="1" x14ac:dyDescent="0.3">
      <c r="AB379" s="237"/>
      <c r="AC379" s="237"/>
      <c r="AD379" s="1"/>
      <c r="AE379" s="237"/>
      <c r="AF379" s="1"/>
      <c r="AG379" s="1"/>
      <c r="AH379" s="233"/>
      <c r="AI379" s="237"/>
      <c r="AJ379" s="233"/>
      <c r="AK379" s="233"/>
    </row>
    <row r="380" spans="28:37" s="113" customFormat="1" ht="15" customHeight="1" x14ac:dyDescent="0.3">
      <c r="AB380" s="237"/>
      <c r="AC380" s="237"/>
      <c r="AD380" s="1"/>
      <c r="AE380" s="237"/>
      <c r="AF380" s="1"/>
      <c r="AG380" s="1"/>
      <c r="AH380" s="233"/>
      <c r="AI380" s="237"/>
      <c r="AJ380" s="233"/>
      <c r="AK380" s="233"/>
    </row>
    <row r="381" spans="28:37" s="113" customFormat="1" ht="15" customHeight="1" x14ac:dyDescent="0.3">
      <c r="AB381" s="237"/>
      <c r="AC381" s="237"/>
      <c r="AD381" s="1"/>
      <c r="AE381" s="237"/>
      <c r="AF381" s="1"/>
      <c r="AG381" s="1"/>
      <c r="AH381" s="233"/>
      <c r="AI381" s="237"/>
      <c r="AJ381" s="233"/>
      <c r="AK381" s="233"/>
    </row>
    <row r="382" spans="28:37" s="113" customFormat="1" ht="15" customHeight="1" x14ac:dyDescent="0.3">
      <c r="AB382" s="237"/>
      <c r="AC382" s="237"/>
      <c r="AD382" s="1"/>
      <c r="AE382" s="237"/>
      <c r="AF382" s="1"/>
      <c r="AG382" s="1"/>
      <c r="AH382" s="233"/>
      <c r="AI382" s="237"/>
      <c r="AJ382" s="233"/>
      <c r="AK382" s="233"/>
    </row>
    <row r="383" spans="28:37" s="113" customFormat="1" ht="15" customHeight="1" x14ac:dyDescent="0.3">
      <c r="AB383" s="237"/>
      <c r="AC383" s="237"/>
      <c r="AD383" s="1"/>
      <c r="AE383" s="237"/>
      <c r="AF383" s="1"/>
      <c r="AG383" s="1"/>
      <c r="AH383" s="233"/>
      <c r="AI383" s="237"/>
      <c r="AJ383" s="233"/>
      <c r="AK383" s="233"/>
    </row>
    <row r="384" spans="28:37" s="113" customFormat="1" ht="15" customHeight="1" x14ac:dyDescent="0.3">
      <c r="AB384" s="237"/>
      <c r="AC384" s="237"/>
      <c r="AD384" s="1"/>
      <c r="AE384" s="237"/>
      <c r="AF384" s="1"/>
      <c r="AG384" s="1"/>
      <c r="AH384" s="233"/>
      <c r="AI384" s="237"/>
      <c r="AJ384" s="233"/>
      <c r="AK384" s="233"/>
    </row>
    <row r="385" spans="28:37" s="113" customFormat="1" ht="15" customHeight="1" x14ac:dyDescent="0.3">
      <c r="AB385" s="237"/>
      <c r="AC385" s="237"/>
      <c r="AD385" s="1"/>
      <c r="AE385" s="237"/>
      <c r="AF385" s="1"/>
      <c r="AG385" s="1"/>
      <c r="AH385" s="233"/>
      <c r="AI385" s="237"/>
      <c r="AJ385" s="233"/>
      <c r="AK385" s="233"/>
    </row>
    <row r="386" spans="28:37" s="113" customFormat="1" ht="15" customHeight="1" x14ac:dyDescent="0.3">
      <c r="AB386" s="237"/>
      <c r="AC386" s="237"/>
      <c r="AD386" s="1"/>
      <c r="AE386" s="237"/>
      <c r="AF386" s="1"/>
      <c r="AG386" s="1"/>
      <c r="AH386" s="233"/>
      <c r="AI386" s="237"/>
      <c r="AJ386" s="233"/>
      <c r="AK386" s="233"/>
    </row>
    <row r="387" spans="28:37" s="113" customFormat="1" ht="15" customHeight="1" x14ac:dyDescent="0.3">
      <c r="AB387" s="237"/>
      <c r="AC387" s="237"/>
      <c r="AD387" s="1"/>
      <c r="AE387" s="237"/>
      <c r="AF387" s="1"/>
      <c r="AG387" s="1"/>
      <c r="AH387" s="233"/>
      <c r="AI387" s="237"/>
      <c r="AJ387" s="233"/>
      <c r="AK387" s="233"/>
    </row>
    <row r="388" spans="28:37" s="113" customFormat="1" ht="15" customHeight="1" x14ac:dyDescent="0.3">
      <c r="AB388" s="237"/>
      <c r="AC388" s="237"/>
      <c r="AD388" s="1"/>
      <c r="AE388" s="237"/>
      <c r="AF388" s="1"/>
      <c r="AG388" s="1"/>
      <c r="AH388" s="233"/>
      <c r="AI388" s="237"/>
      <c r="AJ388" s="233"/>
      <c r="AK388" s="233"/>
    </row>
    <row r="389" spans="28:37" s="113" customFormat="1" ht="15" customHeight="1" x14ac:dyDescent="0.3">
      <c r="AB389" s="237"/>
      <c r="AC389" s="237"/>
      <c r="AD389" s="1"/>
      <c r="AE389" s="237"/>
      <c r="AF389" s="1"/>
      <c r="AG389" s="1"/>
      <c r="AH389" s="233"/>
      <c r="AI389" s="237"/>
      <c r="AJ389" s="233"/>
      <c r="AK389" s="233"/>
    </row>
    <row r="390" spans="28:37" s="113" customFormat="1" ht="15" customHeight="1" x14ac:dyDescent="0.3">
      <c r="AB390" s="237"/>
      <c r="AC390" s="237"/>
      <c r="AD390" s="1"/>
      <c r="AE390" s="237"/>
      <c r="AF390" s="1"/>
      <c r="AG390" s="1"/>
      <c r="AH390" s="233"/>
      <c r="AI390" s="237"/>
      <c r="AJ390" s="233"/>
      <c r="AK390" s="233"/>
    </row>
    <row r="391" spans="28:37" s="113" customFormat="1" ht="15" customHeight="1" x14ac:dyDescent="0.3">
      <c r="AB391" s="237"/>
      <c r="AC391" s="237"/>
      <c r="AD391" s="1"/>
      <c r="AE391" s="237"/>
      <c r="AF391" s="1"/>
      <c r="AG391" s="1"/>
      <c r="AH391" s="233"/>
      <c r="AI391" s="237"/>
      <c r="AJ391" s="233"/>
      <c r="AK391" s="233"/>
    </row>
    <row r="392" spans="28:37" s="113" customFormat="1" ht="15" customHeight="1" x14ac:dyDescent="0.3">
      <c r="AB392" s="237"/>
      <c r="AC392" s="237"/>
      <c r="AD392" s="1"/>
      <c r="AE392" s="237"/>
      <c r="AF392" s="1"/>
      <c r="AG392" s="1"/>
      <c r="AH392" s="233"/>
      <c r="AI392" s="237"/>
      <c r="AJ392" s="233"/>
      <c r="AK392" s="233"/>
    </row>
    <row r="393" spans="28:37" s="113" customFormat="1" ht="15" customHeight="1" x14ac:dyDescent="0.3">
      <c r="AB393" s="237"/>
      <c r="AC393" s="237"/>
      <c r="AD393" s="1"/>
      <c r="AE393" s="237"/>
      <c r="AF393" s="1"/>
      <c r="AG393" s="1"/>
      <c r="AH393" s="233"/>
      <c r="AI393" s="237"/>
      <c r="AJ393" s="233"/>
      <c r="AK393" s="233"/>
    </row>
    <row r="394" spans="28:37" s="113" customFormat="1" ht="15" customHeight="1" x14ac:dyDescent="0.3">
      <c r="AB394" s="237"/>
      <c r="AC394" s="237"/>
      <c r="AD394" s="1"/>
      <c r="AE394" s="237"/>
      <c r="AF394" s="1"/>
      <c r="AG394" s="1"/>
      <c r="AH394" s="233"/>
      <c r="AI394" s="237"/>
      <c r="AJ394" s="233"/>
      <c r="AK394" s="233"/>
    </row>
    <row r="395" spans="28:37" s="113" customFormat="1" ht="15" customHeight="1" x14ac:dyDescent="0.3">
      <c r="AB395" s="237"/>
      <c r="AC395" s="237"/>
      <c r="AD395" s="1"/>
      <c r="AE395" s="237"/>
      <c r="AF395" s="1"/>
      <c r="AG395" s="1"/>
      <c r="AH395" s="233"/>
      <c r="AI395" s="237"/>
      <c r="AJ395" s="233"/>
      <c r="AK395" s="233"/>
    </row>
    <row r="396" spans="28:37" s="113" customFormat="1" ht="15" customHeight="1" x14ac:dyDescent="0.3">
      <c r="AB396" s="237"/>
      <c r="AC396" s="237"/>
      <c r="AD396" s="1"/>
      <c r="AE396" s="237"/>
      <c r="AF396" s="1"/>
      <c r="AG396" s="1"/>
      <c r="AH396" s="233"/>
      <c r="AI396" s="237"/>
      <c r="AJ396" s="233"/>
      <c r="AK396" s="233"/>
    </row>
    <row r="397" spans="28:37" s="113" customFormat="1" ht="15" customHeight="1" x14ac:dyDescent="0.3">
      <c r="AB397" s="237"/>
      <c r="AC397" s="237"/>
      <c r="AD397" s="1"/>
      <c r="AE397" s="237"/>
      <c r="AF397" s="1"/>
      <c r="AG397" s="1"/>
      <c r="AH397" s="233"/>
      <c r="AI397" s="237"/>
      <c r="AJ397" s="233"/>
      <c r="AK397" s="233"/>
    </row>
    <row r="398" spans="28:37" s="113" customFormat="1" ht="15" customHeight="1" x14ac:dyDescent="0.3">
      <c r="AB398" s="237"/>
      <c r="AC398" s="237"/>
      <c r="AD398" s="1"/>
      <c r="AE398" s="237"/>
      <c r="AF398" s="1"/>
      <c r="AG398" s="1"/>
      <c r="AH398" s="233"/>
      <c r="AI398" s="237"/>
      <c r="AJ398" s="233"/>
      <c r="AK398" s="233"/>
    </row>
    <row r="399" spans="28:37" s="113" customFormat="1" ht="15" customHeight="1" x14ac:dyDescent="0.3">
      <c r="AB399" s="237"/>
      <c r="AC399" s="237"/>
      <c r="AD399" s="1"/>
      <c r="AE399" s="237"/>
      <c r="AF399" s="1"/>
      <c r="AG399" s="1"/>
      <c r="AH399" s="233"/>
      <c r="AI399" s="237"/>
      <c r="AJ399" s="233"/>
      <c r="AK399" s="233"/>
    </row>
    <row r="400" spans="28:37" s="113" customFormat="1" ht="15" customHeight="1" x14ac:dyDescent="0.3">
      <c r="AB400" s="237"/>
      <c r="AC400" s="237"/>
      <c r="AD400" s="1"/>
      <c r="AE400" s="237"/>
      <c r="AF400" s="1"/>
      <c r="AG400" s="1"/>
      <c r="AH400" s="233"/>
      <c r="AI400" s="237"/>
      <c r="AJ400" s="233"/>
      <c r="AK400" s="233"/>
    </row>
    <row r="401" spans="28:37" s="113" customFormat="1" ht="15" customHeight="1" x14ac:dyDescent="0.3">
      <c r="AB401" s="237"/>
      <c r="AC401" s="237"/>
      <c r="AD401" s="1"/>
      <c r="AE401" s="237"/>
      <c r="AF401" s="1"/>
      <c r="AG401" s="1"/>
      <c r="AH401" s="233"/>
      <c r="AI401" s="237"/>
      <c r="AJ401" s="233"/>
      <c r="AK401" s="233"/>
    </row>
    <row r="402" spans="28:37" s="113" customFormat="1" ht="15" customHeight="1" x14ac:dyDescent="0.3">
      <c r="AB402" s="237"/>
      <c r="AC402" s="237"/>
      <c r="AD402" s="1"/>
      <c r="AE402" s="237"/>
      <c r="AF402" s="1"/>
      <c r="AG402" s="1"/>
      <c r="AH402" s="233"/>
      <c r="AI402" s="237"/>
      <c r="AJ402" s="233"/>
      <c r="AK402" s="233"/>
    </row>
    <row r="403" spans="28:37" s="113" customFormat="1" ht="15" customHeight="1" x14ac:dyDescent="0.3">
      <c r="AB403" s="237"/>
      <c r="AC403" s="237"/>
      <c r="AD403" s="1"/>
      <c r="AE403" s="237"/>
      <c r="AF403" s="1"/>
      <c r="AG403" s="1"/>
      <c r="AH403" s="233"/>
      <c r="AI403" s="237"/>
      <c r="AJ403" s="233"/>
      <c r="AK403" s="233"/>
    </row>
    <row r="404" spans="28:37" s="113" customFormat="1" ht="15" customHeight="1" x14ac:dyDescent="0.3">
      <c r="AB404" s="237"/>
      <c r="AC404" s="237"/>
      <c r="AD404" s="1"/>
      <c r="AE404" s="237"/>
      <c r="AF404" s="1"/>
      <c r="AG404" s="1"/>
      <c r="AH404" s="233"/>
      <c r="AI404" s="237"/>
      <c r="AJ404" s="233"/>
      <c r="AK404" s="233"/>
    </row>
    <row r="405" spans="28:37" s="113" customFormat="1" ht="15" customHeight="1" x14ac:dyDescent="0.3">
      <c r="AB405" s="237"/>
      <c r="AC405" s="237"/>
      <c r="AD405" s="1"/>
      <c r="AE405" s="237"/>
      <c r="AF405" s="1"/>
      <c r="AG405" s="1"/>
      <c r="AH405" s="233"/>
      <c r="AI405" s="237"/>
      <c r="AJ405" s="233"/>
      <c r="AK405" s="233"/>
    </row>
    <row r="406" spans="28:37" s="113" customFormat="1" ht="15" customHeight="1" x14ac:dyDescent="0.3">
      <c r="AB406" s="237"/>
      <c r="AC406" s="237"/>
      <c r="AD406" s="1"/>
      <c r="AE406" s="237"/>
      <c r="AF406" s="1"/>
      <c r="AG406" s="1"/>
      <c r="AH406" s="233"/>
      <c r="AI406" s="237"/>
      <c r="AJ406" s="233"/>
      <c r="AK406" s="233"/>
    </row>
    <row r="407" spans="28:37" s="113" customFormat="1" ht="15" customHeight="1" x14ac:dyDescent="0.3">
      <c r="AB407" s="237"/>
      <c r="AC407" s="237"/>
      <c r="AD407" s="1"/>
      <c r="AE407" s="237"/>
      <c r="AF407" s="1"/>
      <c r="AG407" s="1"/>
      <c r="AH407" s="233"/>
      <c r="AI407" s="237"/>
      <c r="AJ407" s="233"/>
      <c r="AK407" s="233"/>
    </row>
    <row r="408" spans="28:37" s="113" customFormat="1" ht="15" customHeight="1" x14ac:dyDescent="0.3">
      <c r="AB408" s="237"/>
      <c r="AC408" s="237"/>
      <c r="AD408" s="1"/>
      <c r="AE408" s="237"/>
      <c r="AF408" s="1"/>
      <c r="AG408" s="1"/>
      <c r="AH408" s="233"/>
      <c r="AI408" s="237"/>
      <c r="AJ408" s="233"/>
      <c r="AK408" s="233"/>
    </row>
    <row r="409" spans="28:37" s="113" customFormat="1" ht="15" customHeight="1" x14ac:dyDescent="0.3">
      <c r="AB409" s="237"/>
      <c r="AC409" s="237"/>
      <c r="AD409" s="1"/>
      <c r="AE409" s="237"/>
      <c r="AF409" s="1"/>
      <c r="AG409" s="1"/>
      <c r="AH409" s="233"/>
      <c r="AI409" s="237"/>
      <c r="AJ409" s="233"/>
      <c r="AK409" s="233"/>
    </row>
    <row r="410" spans="28:37" s="113" customFormat="1" ht="15" customHeight="1" x14ac:dyDescent="0.3">
      <c r="AB410" s="237"/>
      <c r="AC410" s="237"/>
      <c r="AD410" s="1"/>
      <c r="AE410" s="237"/>
      <c r="AF410" s="1"/>
      <c r="AG410" s="1"/>
      <c r="AH410" s="233"/>
      <c r="AI410" s="237"/>
      <c r="AJ410" s="233"/>
      <c r="AK410" s="233"/>
    </row>
    <row r="411" spans="28:37" s="113" customFormat="1" ht="15" customHeight="1" x14ac:dyDescent="0.3">
      <c r="AB411" s="237"/>
      <c r="AC411" s="237"/>
      <c r="AD411" s="1"/>
      <c r="AE411" s="237"/>
      <c r="AF411" s="1"/>
      <c r="AG411" s="1"/>
      <c r="AH411" s="233"/>
      <c r="AI411" s="237"/>
      <c r="AJ411" s="233"/>
      <c r="AK411" s="233"/>
    </row>
    <row r="412" spans="28:37" s="113" customFormat="1" ht="15" customHeight="1" x14ac:dyDescent="0.3">
      <c r="AB412" s="237"/>
      <c r="AC412" s="237"/>
      <c r="AD412" s="1"/>
      <c r="AE412" s="237"/>
      <c r="AF412" s="1"/>
      <c r="AG412" s="1"/>
      <c r="AH412" s="233"/>
      <c r="AI412" s="237"/>
      <c r="AJ412" s="233"/>
      <c r="AK412" s="233"/>
    </row>
    <row r="413" spans="28:37" s="113" customFormat="1" ht="15" customHeight="1" x14ac:dyDescent="0.3">
      <c r="AB413" s="237"/>
      <c r="AC413" s="237"/>
      <c r="AD413" s="1"/>
      <c r="AE413" s="237"/>
      <c r="AF413" s="1"/>
      <c r="AG413" s="1"/>
      <c r="AH413" s="233"/>
      <c r="AI413" s="237"/>
      <c r="AJ413" s="233"/>
      <c r="AK413" s="233"/>
    </row>
    <row r="414" spans="28:37" s="113" customFormat="1" ht="15" customHeight="1" x14ac:dyDescent="0.3">
      <c r="AB414" s="237"/>
      <c r="AC414" s="237"/>
      <c r="AD414" s="1"/>
      <c r="AE414" s="237"/>
      <c r="AF414" s="1"/>
      <c r="AG414" s="1"/>
      <c r="AH414" s="233"/>
      <c r="AI414" s="237"/>
      <c r="AJ414" s="233"/>
      <c r="AK414" s="233"/>
    </row>
    <row r="415" spans="28:37" s="113" customFormat="1" ht="15" customHeight="1" x14ac:dyDescent="0.3">
      <c r="AB415" s="237"/>
      <c r="AC415" s="237"/>
      <c r="AD415" s="1"/>
      <c r="AE415" s="237"/>
      <c r="AF415" s="1"/>
      <c r="AG415" s="1"/>
      <c r="AH415" s="233"/>
      <c r="AI415" s="237"/>
      <c r="AJ415" s="233"/>
      <c r="AK415" s="233"/>
    </row>
    <row r="416" spans="28:37" s="113" customFormat="1" ht="15" customHeight="1" x14ac:dyDescent="0.3">
      <c r="AB416" s="237"/>
      <c r="AC416" s="237"/>
      <c r="AD416" s="1"/>
      <c r="AE416" s="237"/>
      <c r="AF416" s="1"/>
      <c r="AG416" s="1"/>
      <c r="AH416" s="233"/>
      <c r="AI416" s="237"/>
      <c r="AJ416" s="233"/>
      <c r="AK416" s="233"/>
    </row>
    <row r="417" spans="28:37" s="113" customFormat="1" ht="15" customHeight="1" x14ac:dyDescent="0.3">
      <c r="AB417" s="237"/>
      <c r="AC417" s="237"/>
      <c r="AD417" s="1"/>
      <c r="AE417" s="237"/>
      <c r="AF417" s="1"/>
      <c r="AG417" s="1"/>
      <c r="AH417" s="233"/>
      <c r="AI417" s="237"/>
      <c r="AJ417" s="233"/>
      <c r="AK417" s="233"/>
    </row>
    <row r="418" spans="28:37" s="113" customFormat="1" ht="15" customHeight="1" x14ac:dyDescent="0.3">
      <c r="AB418" s="237"/>
      <c r="AC418" s="237"/>
      <c r="AD418" s="1"/>
      <c r="AE418" s="237"/>
      <c r="AF418" s="1"/>
      <c r="AG418" s="1"/>
      <c r="AH418" s="233"/>
      <c r="AI418" s="237"/>
      <c r="AJ418" s="233"/>
      <c r="AK418" s="233"/>
    </row>
    <row r="419" spans="28:37" s="113" customFormat="1" ht="15" customHeight="1" x14ac:dyDescent="0.3">
      <c r="AB419" s="237"/>
      <c r="AC419" s="237"/>
      <c r="AD419" s="1"/>
      <c r="AE419" s="237"/>
      <c r="AF419" s="1"/>
      <c r="AG419" s="1"/>
      <c r="AH419" s="233"/>
      <c r="AI419" s="237"/>
      <c r="AJ419" s="233"/>
      <c r="AK419" s="233"/>
    </row>
    <row r="420" spans="28:37" s="113" customFormat="1" ht="15" customHeight="1" x14ac:dyDescent="0.3">
      <c r="AB420" s="237"/>
      <c r="AC420" s="237"/>
      <c r="AD420" s="1"/>
      <c r="AE420" s="237"/>
      <c r="AF420" s="1"/>
      <c r="AG420" s="1"/>
      <c r="AH420" s="233"/>
      <c r="AI420" s="237"/>
      <c r="AJ420" s="233"/>
      <c r="AK420" s="233"/>
    </row>
    <row r="421" spans="28:37" s="113" customFormat="1" ht="15" customHeight="1" x14ac:dyDescent="0.3">
      <c r="AB421" s="237"/>
      <c r="AC421" s="237"/>
      <c r="AD421" s="1"/>
      <c r="AE421" s="237"/>
      <c r="AF421" s="1"/>
      <c r="AG421" s="1"/>
      <c r="AH421" s="233"/>
      <c r="AI421" s="237"/>
      <c r="AJ421" s="233"/>
      <c r="AK421" s="233"/>
    </row>
    <row r="422" spans="28:37" s="113" customFormat="1" ht="15" customHeight="1" x14ac:dyDescent="0.3">
      <c r="AB422" s="237"/>
      <c r="AC422" s="237"/>
      <c r="AD422" s="1"/>
      <c r="AE422" s="237"/>
      <c r="AF422" s="1"/>
      <c r="AG422" s="1"/>
      <c r="AH422" s="233"/>
      <c r="AI422" s="237"/>
      <c r="AJ422" s="233"/>
      <c r="AK422" s="233"/>
    </row>
    <row r="423" spans="28:37" s="113" customFormat="1" ht="15" customHeight="1" x14ac:dyDescent="0.3">
      <c r="AB423" s="237"/>
      <c r="AC423" s="237"/>
      <c r="AD423" s="1"/>
      <c r="AE423" s="237"/>
      <c r="AF423" s="1"/>
      <c r="AG423" s="1"/>
      <c r="AH423" s="233"/>
      <c r="AI423" s="237"/>
      <c r="AJ423" s="233"/>
      <c r="AK423" s="233"/>
    </row>
    <row r="424" spans="28:37" s="113" customFormat="1" ht="15" customHeight="1" x14ac:dyDescent="0.3">
      <c r="AB424" s="237"/>
      <c r="AC424" s="237"/>
      <c r="AD424" s="1"/>
      <c r="AE424" s="237"/>
      <c r="AF424" s="1"/>
      <c r="AG424" s="1"/>
      <c r="AH424" s="233"/>
      <c r="AI424" s="237"/>
      <c r="AJ424" s="233"/>
      <c r="AK424" s="233"/>
    </row>
    <row r="425" spans="28:37" s="113" customFormat="1" ht="15" customHeight="1" x14ac:dyDescent="0.3">
      <c r="AB425" s="237"/>
      <c r="AC425" s="237"/>
      <c r="AD425" s="1"/>
      <c r="AE425" s="237"/>
      <c r="AF425" s="1"/>
      <c r="AG425" s="1"/>
      <c r="AH425" s="233"/>
      <c r="AI425" s="237"/>
      <c r="AJ425" s="233"/>
      <c r="AK425" s="233"/>
    </row>
    <row r="426" spans="28:37" s="113" customFormat="1" ht="15" customHeight="1" x14ac:dyDescent="0.3">
      <c r="AB426" s="237"/>
      <c r="AC426" s="237"/>
      <c r="AD426" s="1"/>
      <c r="AE426" s="237"/>
      <c r="AF426" s="1"/>
      <c r="AG426" s="1"/>
      <c r="AH426" s="233"/>
      <c r="AI426" s="237"/>
      <c r="AJ426" s="233"/>
      <c r="AK426" s="233"/>
    </row>
    <row r="427" spans="28:37" s="113" customFormat="1" ht="15" customHeight="1" x14ac:dyDescent="0.3">
      <c r="AB427" s="237"/>
      <c r="AC427" s="237"/>
      <c r="AD427" s="1"/>
      <c r="AE427" s="237"/>
      <c r="AF427" s="1"/>
      <c r="AG427" s="1"/>
      <c r="AH427" s="233"/>
      <c r="AI427" s="237"/>
      <c r="AJ427" s="233"/>
      <c r="AK427" s="233"/>
    </row>
    <row r="428" spans="28:37" s="113" customFormat="1" ht="15" customHeight="1" x14ac:dyDescent="0.3">
      <c r="AB428" s="237"/>
      <c r="AC428" s="237"/>
      <c r="AD428" s="1"/>
      <c r="AE428" s="237"/>
      <c r="AF428" s="1"/>
      <c r="AG428" s="1"/>
      <c r="AH428" s="233"/>
      <c r="AI428" s="237"/>
      <c r="AJ428" s="233"/>
      <c r="AK428" s="233"/>
    </row>
    <row r="429" spans="28:37" s="113" customFormat="1" ht="15" customHeight="1" x14ac:dyDescent="0.3">
      <c r="AB429" s="237"/>
      <c r="AC429" s="237"/>
      <c r="AD429" s="1"/>
      <c r="AE429" s="237"/>
      <c r="AF429" s="1"/>
      <c r="AG429" s="1"/>
      <c r="AH429" s="233"/>
      <c r="AI429" s="237"/>
      <c r="AJ429" s="233"/>
      <c r="AK429" s="233"/>
    </row>
    <row r="430" spans="28:37" s="113" customFormat="1" ht="15" customHeight="1" x14ac:dyDescent="0.3">
      <c r="AB430" s="237"/>
      <c r="AC430" s="237"/>
      <c r="AD430" s="1"/>
      <c r="AE430" s="237"/>
      <c r="AF430" s="1"/>
      <c r="AG430" s="1"/>
      <c r="AH430" s="233"/>
      <c r="AI430" s="237"/>
      <c r="AJ430" s="233"/>
      <c r="AK430" s="233"/>
    </row>
    <row r="431" spans="28:37" s="113" customFormat="1" ht="15" customHeight="1" x14ac:dyDescent="0.3">
      <c r="AB431" s="237"/>
      <c r="AC431" s="237"/>
      <c r="AD431" s="1"/>
      <c r="AE431" s="237"/>
      <c r="AF431" s="1"/>
      <c r="AG431" s="1"/>
      <c r="AH431" s="233"/>
      <c r="AI431" s="237"/>
      <c r="AJ431" s="233"/>
      <c r="AK431" s="233"/>
    </row>
    <row r="432" spans="28:37" s="113" customFormat="1" ht="15" customHeight="1" x14ac:dyDescent="0.3">
      <c r="AB432" s="237"/>
      <c r="AC432" s="237"/>
      <c r="AD432" s="1"/>
      <c r="AE432" s="237"/>
      <c r="AF432" s="1"/>
      <c r="AG432" s="1"/>
      <c r="AH432" s="233"/>
      <c r="AI432" s="237"/>
      <c r="AJ432" s="233"/>
      <c r="AK432" s="233"/>
    </row>
    <row r="433" spans="28:37" s="113" customFormat="1" ht="15" customHeight="1" x14ac:dyDescent="0.3">
      <c r="AB433" s="237"/>
      <c r="AC433" s="237"/>
      <c r="AD433" s="1"/>
      <c r="AE433" s="237"/>
      <c r="AF433" s="1"/>
      <c r="AG433" s="1"/>
      <c r="AH433" s="233"/>
      <c r="AI433" s="237"/>
      <c r="AJ433" s="233"/>
      <c r="AK433" s="233"/>
    </row>
    <row r="434" spans="28:37" s="113" customFormat="1" ht="15" customHeight="1" x14ac:dyDescent="0.3">
      <c r="AB434" s="237"/>
      <c r="AC434" s="237"/>
      <c r="AD434" s="1"/>
      <c r="AE434" s="237"/>
      <c r="AF434" s="1"/>
      <c r="AG434" s="1"/>
      <c r="AH434" s="233"/>
      <c r="AI434" s="237"/>
      <c r="AJ434" s="233"/>
      <c r="AK434" s="233"/>
    </row>
    <row r="435" spans="28:37" s="113" customFormat="1" ht="15" customHeight="1" x14ac:dyDescent="0.3">
      <c r="AB435" s="237"/>
      <c r="AC435" s="237"/>
      <c r="AD435" s="1"/>
      <c r="AE435" s="237"/>
      <c r="AF435" s="1"/>
      <c r="AG435" s="1"/>
      <c r="AH435" s="233"/>
      <c r="AI435" s="237"/>
      <c r="AJ435" s="233"/>
      <c r="AK435" s="233"/>
    </row>
    <row r="436" spans="28:37" s="113" customFormat="1" ht="15" customHeight="1" x14ac:dyDescent="0.3">
      <c r="AB436" s="237"/>
      <c r="AC436" s="237"/>
      <c r="AD436" s="1"/>
      <c r="AE436" s="237"/>
      <c r="AF436" s="1"/>
      <c r="AG436" s="1"/>
      <c r="AH436" s="233"/>
      <c r="AI436" s="237"/>
      <c r="AJ436" s="233"/>
      <c r="AK436" s="233"/>
    </row>
    <row r="437" spans="28:37" s="113" customFormat="1" ht="15" customHeight="1" x14ac:dyDescent="0.3">
      <c r="AB437" s="237"/>
      <c r="AC437" s="237"/>
      <c r="AD437" s="1"/>
      <c r="AE437" s="237"/>
      <c r="AF437" s="1"/>
      <c r="AG437" s="1"/>
      <c r="AH437" s="233"/>
      <c r="AI437" s="237"/>
      <c r="AJ437" s="233"/>
      <c r="AK437" s="233"/>
    </row>
    <row r="438" spans="28:37" s="113" customFormat="1" ht="15" customHeight="1" x14ac:dyDescent="0.3">
      <c r="AB438" s="237"/>
      <c r="AC438" s="237"/>
      <c r="AD438" s="1"/>
      <c r="AE438" s="237"/>
      <c r="AF438" s="1"/>
      <c r="AG438" s="1"/>
      <c r="AH438" s="233"/>
      <c r="AI438" s="237"/>
      <c r="AJ438" s="233"/>
      <c r="AK438" s="233"/>
    </row>
    <row r="439" spans="28:37" s="113" customFormat="1" ht="15" customHeight="1" x14ac:dyDescent="0.3">
      <c r="AB439" s="237"/>
      <c r="AC439" s="237"/>
      <c r="AD439" s="1"/>
      <c r="AE439" s="237"/>
      <c r="AF439" s="1"/>
      <c r="AG439" s="1"/>
      <c r="AH439" s="233"/>
      <c r="AI439" s="237"/>
      <c r="AJ439" s="233"/>
      <c r="AK439" s="233"/>
    </row>
    <row r="440" spans="28:37" s="113" customFormat="1" ht="15" customHeight="1" x14ac:dyDescent="0.3">
      <c r="AB440" s="237"/>
      <c r="AC440" s="237"/>
      <c r="AD440" s="1"/>
      <c r="AE440" s="237"/>
      <c r="AF440" s="1"/>
      <c r="AG440" s="1"/>
      <c r="AH440" s="233"/>
      <c r="AI440" s="237"/>
      <c r="AJ440" s="233"/>
      <c r="AK440" s="233"/>
    </row>
    <row r="441" spans="28:37" s="113" customFormat="1" ht="15" customHeight="1" x14ac:dyDescent="0.3">
      <c r="AB441" s="237"/>
      <c r="AC441" s="237"/>
      <c r="AD441" s="1"/>
      <c r="AE441" s="237"/>
      <c r="AF441" s="1"/>
      <c r="AG441" s="1"/>
      <c r="AH441" s="233"/>
      <c r="AI441" s="237"/>
      <c r="AJ441" s="233"/>
      <c r="AK441" s="233"/>
    </row>
    <row r="442" spans="28:37" s="113" customFormat="1" ht="15" customHeight="1" x14ac:dyDescent="0.3">
      <c r="AB442" s="237"/>
      <c r="AC442" s="237"/>
      <c r="AD442" s="1"/>
      <c r="AE442" s="237"/>
      <c r="AF442" s="1"/>
      <c r="AG442" s="1"/>
      <c r="AH442" s="233"/>
      <c r="AI442" s="237"/>
      <c r="AJ442" s="233"/>
      <c r="AK442" s="233"/>
    </row>
    <row r="443" spans="28:37" s="113" customFormat="1" ht="15" customHeight="1" x14ac:dyDescent="0.3">
      <c r="AB443" s="237"/>
      <c r="AC443" s="237"/>
      <c r="AD443" s="1"/>
      <c r="AE443" s="237"/>
      <c r="AF443" s="1"/>
      <c r="AG443" s="1"/>
      <c r="AH443" s="233"/>
      <c r="AI443" s="237"/>
      <c r="AJ443" s="233"/>
      <c r="AK443" s="233"/>
    </row>
    <row r="444" spans="28:37" s="113" customFormat="1" ht="15" customHeight="1" x14ac:dyDescent="0.3">
      <c r="AB444" s="237"/>
      <c r="AC444" s="237"/>
      <c r="AD444" s="1"/>
      <c r="AE444" s="237"/>
      <c r="AF444" s="1"/>
      <c r="AG444" s="1"/>
      <c r="AH444" s="233"/>
      <c r="AI444" s="237"/>
      <c r="AJ444" s="233"/>
      <c r="AK444" s="233"/>
    </row>
    <row r="445" spans="28:37" s="113" customFormat="1" ht="15" customHeight="1" x14ac:dyDescent="0.3">
      <c r="AB445" s="237"/>
      <c r="AC445" s="237"/>
      <c r="AD445" s="1"/>
      <c r="AE445" s="237"/>
      <c r="AF445" s="1"/>
      <c r="AG445" s="1"/>
      <c r="AH445" s="233"/>
      <c r="AI445" s="237"/>
      <c r="AJ445" s="233"/>
      <c r="AK445" s="233"/>
    </row>
    <row r="446" spans="28:37" s="113" customFormat="1" ht="15" customHeight="1" x14ac:dyDescent="0.3">
      <c r="AB446" s="237"/>
      <c r="AC446" s="237"/>
      <c r="AD446" s="1"/>
      <c r="AE446" s="237"/>
      <c r="AF446" s="1"/>
      <c r="AG446" s="1"/>
      <c r="AH446" s="233"/>
      <c r="AI446" s="237"/>
      <c r="AJ446" s="233"/>
      <c r="AK446" s="233"/>
    </row>
    <row r="447" spans="28:37" s="113" customFormat="1" ht="15" customHeight="1" x14ac:dyDescent="0.3">
      <c r="AB447" s="237"/>
      <c r="AC447" s="237"/>
      <c r="AD447" s="1"/>
      <c r="AE447" s="237"/>
      <c r="AF447" s="1"/>
      <c r="AG447" s="1"/>
      <c r="AH447" s="233"/>
      <c r="AI447" s="237"/>
      <c r="AJ447" s="233"/>
      <c r="AK447" s="233"/>
    </row>
    <row r="448" spans="28:37" s="113" customFormat="1" ht="15" customHeight="1" x14ac:dyDescent="0.3">
      <c r="AB448" s="237"/>
      <c r="AC448" s="237"/>
      <c r="AD448" s="1"/>
      <c r="AE448" s="237"/>
      <c r="AF448" s="1"/>
      <c r="AG448" s="1"/>
      <c r="AH448" s="233"/>
      <c r="AI448" s="237"/>
      <c r="AJ448" s="233"/>
      <c r="AK448" s="233"/>
    </row>
    <row r="449" spans="28:37" s="113" customFormat="1" ht="15" customHeight="1" x14ac:dyDescent="0.3">
      <c r="AB449" s="237"/>
      <c r="AC449" s="237"/>
      <c r="AD449" s="1"/>
      <c r="AE449" s="237"/>
      <c r="AF449" s="1"/>
      <c r="AG449" s="1"/>
      <c r="AH449" s="233"/>
      <c r="AI449" s="237"/>
      <c r="AJ449" s="233"/>
      <c r="AK449" s="233"/>
    </row>
    <row r="450" spans="28:37" s="113" customFormat="1" ht="15" customHeight="1" x14ac:dyDescent="0.3">
      <c r="AB450" s="237"/>
      <c r="AC450" s="237"/>
      <c r="AD450" s="1"/>
      <c r="AE450" s="237"/>
      <c r="AF450" s="1"/>
      <c r="AG450" s="1"/>
      <c r="AH450" s="233"/>
      <c r="AI450" s="237"/>
      <c r="AJ450" s="233"/>
      <c r="AK450" s="233"/>
    </row>
    <row r="451" spans="28:37" s="113" customFormat="1" ht="15" customHeight="1" x14ac:dyDescent="0.3">
      <c r="AB451" s="237"/>
      <c r="AC451" s="237"/>
      <c r="AD451" s="1"/>
      <c r="AE451" s="237"/>
      <c r="AF451" s="1"/>
      <c r="AG451" s="1"/>
      <c r="AH451" s="233"/>
      <c r="AI451" s="237"/>
      <c r="AJ451" s="233"/>
      <c r="AK451" s="233"/>
    </row>
    <row r="452" spans="28:37" s="113" customFormat="1" ht="15" customHeight="1" x14ac:dyDescent="0.3">
      <c r="AB452" s="237"/>
      <c r="AC452" s="237"/>
      <c r="AD452" s="1"/>
      <c r="AE452" s="237"/>
      <c r="AF452" s="1"/>
      <c r="AG452" s="1"/>
      <c r="AH452" s="233"/>
      <c r="AI452" s="237"/>
      <c r="AJ452" s="233"/>
      <c r="AK452" s="233"/>
    </row>
    <row r="453" spans="28:37" s="113" customFormat="1" ht="15" customHeight="1" x14ac:dyDescent="0.3">
      <c r="AB453" s="237"/>
      <c r="AC453" s="237"/>
      <c r="AD453" s="1"/>
      <c r="AE453" s="237"/>
      <c r="AF453" s="1"/>
      <c r="AG453" s="1"/>
      <c r="AH453" s="233"/>
      <c r="AI453" s="237"/>
      <c r="AJ453" s="233"/>
      <c r="AK453" s="233"/>
    </row>
    <row r="454" spans="28:37" s="113" customFormat="1" ht="15" customHeight="1" x14ac:dyDescent="0.3">
      <c r="AB454" s="237"/>
      <c r="AC454" s="237"/>
      <c r="AD454" s="1"/>
      <c r="AE454" s="237"/>
      <c r="AF454" s="1"/>
      <c r="AG454" s="1"/>
      <c r="AH454" s="233"/>
      <c r="AI454" s="237"/>
      <c r="AJ454" s="233"/>
      <c r="AK454" s="233"/>
    </row>
    <row r="455" spans="28:37" s="113" customFormat="1" ht="15" customHeight="1" x14ac:dyDescent="0.3">
      <c r="AB455" s="237"/>
      <c r="AC455" s="237"/>
      <c r="AD455" s="1"/>
      <c r="AE455" s="237"/>
      <c r="AF455" s="1"/>
      <c r="AG455" s="1"/>
      <c r="AH455" s="233"/>
      <c r="AI455" s="237"/>
      <c r="AJ455" s="233"/>
      <c r="AK455" s="233"/>
    </row>
    <row r="456" spans="28:37" s="113" customFormat="1" ht="15" customHeight="1" x14ac:dyDescent="0.3">
      <c r="AB456" s="237"/>
      <c r="AC456" s="237"/>
      <c r="AD456" s="1"/>
      <c r="AE456" s="237"/>
      <c r="AF456" s="1"/>
      <c r="AG456" s="1"/>
      <c r="AH456" s="233"/>
      <c r="AI456" s="237"/>
      <c r="AJ456" s="233"/>
      <c r="AK456" s="233"/>
    </row>
    <row r="457" spans="28:37" s="113" customFormat="1" ht="15" customHeight="1" x14ac:dyDescent="0.3">
      <c r="AB457" s="237"/>
      <c r="AC457" s="237"/>
      <c r="AD457" s="1"/>
      <c r="AE457" s="237"/>
      <c r="AF457" s="1"/>
      <c r="AG457" s="1"/>
      <c r="AH457" s="233"/>
      <c r="AI457" s="237"/>
      <c r="AJ457" s="233"/>
      <c r="AK457" s="233"/>
    </row>
    <row r="458" spans="28:37" s="113" customFormat="1" ht="15" customHeight="1" x14ac:dyDescent="0.3">
      <c r="AB458" s="237"/>
      <c r="AC458" s="237"/>
      <c r="AD458" s="1"/>
      <c r="AE458" s="237"/>
      <c r="AF458" s="1"/>
      <c r="AG458" s="1"/>
      <c r="AH458" s="233"/>
      <c r="AI458" s="237"/>
      <c r="AJ458" s="233"/>
      <c r="AK458" s="233"/>
    </row>
    <row r="459" spans="28:37" s="113" customFormat="1" ht="15" customHeight="1" x14ac:dyDescent="0.3">
      <c r="AB459" s="237"/>
      <c r="AC459" s="237"/>
      <c r="AD459" s="1"/>
      <c r="AE459" s="1"/>
      <c r="AF459" s="1"/>
      <c r="AG459" s="1"/>
      <c r="AH459" s="1"/>
      <c r="AI459" s="1"/>
      <c r="AJ459" s="1"/>
      <c r="AK459" s="1"/>
    </row>
    <row r="460" spans="28:37" s="113" customFormat="1" ht="15" customHeight="1" x14ac:dyDescent="0.3">
      <c r="AB460" s="237"/>
      <c r="AC460" s="237"/>
      <c r="AD460" s="1"/>
      <c r="AE460" s="1"/>
      <c r="AF460" s="1"/>
      <c r="AG460" s="1"/>
      <c r="AH460" s="1"/>
      <c r="AI460" s="1"/>
      <c r="AJ460" s="1"/>
      <c r="AK460" s="1"/>
    </row>
    <row r="461" spans="28:37" s="113" customFormat="1" ht="15" customHeight="1" x14ac:dyDescent="0.3">
      <c r="AB461" s="237"/>
      <c r="AC461" s="237"/>
      <c r="AD461" s="1"/>
      <c r="AE461" s="1"/>
      <c r="AF461" s="1"/>
      <c r="AG461" s="1"/>
      <c r="AH461" s="1"/>
      <c r="AI461" s="1"/>
      <c r="AJ461" s="1"/>
      <c r="AK461" s="1"/>
    </row>
    <row r="462" spans="28:37" s="113" customFormat="1" ht="15" customHeight="1" x14ac:dyDescent="0.3">
      <c r="AB462" s="237"/>
      <c r="AC462" s="237"/>
      <c r="AD462" s="1"/>
      <c r="AE462" s="1"/>
      <c r="AF462" s="1"/>
      <c r="AG462" s="1"/>
      <c r="AH462" s="1"/>
      <c r="AI462" s="1"/>
      <c r="AJ462" s="1"/>
      <c r="AK462" s="1"/>
    </row>
    <row r="463" spans="28:37" s="113" customFormat="1" ht="15" customHeight="1" x14ac:dyDescent="0.3">
      <c r="AB463" s="237"/>
      <c r="AC463" s="237"/>
      <c r="AD463" s="1"/>
      <c r="AE463" s="1"/>
      <c r="AF463" s="1"/>
      <c r="AG463" s="1"/>
      <c r="AH463" s="1"/>
      <c r="AI463" s="1"/>
      <c r="AJ463" s="1"/>
      <c r="AK463" s="1"/>
    </row>
    <row r="464" spans="28:37" s="113" customFormat="1" ht="15" customHeight="1" x14ac:dyDescent="0.3">
      <c r="AB464" s="237"/>
      <c r="AC464" s="237"/>
      <c r="AD464" s="1"/>
      <c r="AE464" s="1"/>
      <c r="AF464" s="1"/>
      <c r="AG464" s="1"/>
      <c r="AH464" s="1"/>
      <c r="AI464" s="1"/>
      <c r="AJ464" s="1"/>
      <c r="AK464" s="1"/>
    </row>
    <row r="465" spans="1:108" s="1" customFormat="1" ht="15" customHeight="1" x14ac:dyDescent="0.3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01"/>
      <c r="P465" s="218"/>
      <c r="Q465" s="218"/>
      <c r="R465" s="218"/>
      <c r="S465" s="218"/>
      <c r="T465" s="218"/>
      <c r="U465" s="218"/>
      <c r="V465" s="218"/>
      <c r="W465" s="218"/>
      <c r="X465" s="218"/>
      <c r="Y465" s="219"/>
      <c r="Z465" s="219"/>
      <c r="AA465" s="102"/>
      <c r="AB465" s="237"/>
      <c r="AC465" s="237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</row>
    <row r="466" spans="1:108" s="1" customFormat="1" ht="15" customHeight="1" x14ac:dyDescent="0.3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01"/>
      <c r="P466" s="218"/>
      <c r="Q466" s="218"/>
      <c r="R466" s="218"/>
      <c r="S466" s="218"/>
      <c r="T466" s="218"/>
      <c r="U466" s="218"/>
      <c r="V466" s="218"/>
      <c r="W466" s="218"/>
      <c r="X466" s="218"/>
      <c r="Y466" s="219"/>
      <c r="Z466" s="219"/>
      <c r="AA466" s="102"/>
      <c r="AB466" s="237"/>
      <c r="AC466" s="237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</row>
    <row r="467" spans="1:108" s="1" customFormat="1" ht="15" customHeight="1" x14ac:dyDescent="0.3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01"/>
      <c r="P467" s="218"/>
      <c r="Q467" s="218"/>
      <c r="R467" s="218"/>
      <c r="S467" s="218"/>
      <c r="T467" s="218"/>
      <c r="U467" s="218"/>
      <c r="V467" s="218"/>
      <c r="W467" s="218"/>
      <c r="X467" s="218"/>
      <c r="Y467" s="219"/>
      <c r="Z467" s="219"/>
      <c r="AA467" s="102"/>
      <c r="AB467" s="237"/>
      <c r="AC467" s="237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</row>
    <row r="468" spans="1:108" s="1" customFormat="1" ht="15" customHeight="1" x14ac:dyDescent="0.3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01"/>
      <c r="P468" s="218"/>
      <c r="Q468" s="218"/>
      <c r="R468" s="218"/>
      <c r="S468" s="218"/>
      <c r="T468" s="218"/>
      <c r="U468" s="218"/>
      <c r="V468" s="218"/>
      <c r="W468" s="218"/>
      <c r="X468" s="218"/>
      <c r="Y468" s="219"/>
      <c r="Z468" s="219"/>
      <c r="AA468" s="102"/>
      <c r="AB468" s="237"/>
      <c r="AC468" s="237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</row>
    <row r="469" spans="1:108" s="1" customFormat="1" ht="15" customHeight="1" x14ac:dyDescent="0.3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01"/>
      <c r="P469" s="218"/>
      <c r="Q469" s="218"/>
      <c r="R469" s="218"/>
      <c r="S469" s="218"/>
      <c r="T469" s="218"/>
      <c r="U469" s="218"/>
      <c r="V469" s="218"/>
      <c r="W469" s="218"/>
      <c r="X469" s="218"/>
      <c r="Y469" s="219"/>
      <c r="Z469" s="219"/>
      <c r="AA469" s="102"/>
      <c r="AB469" s="237"/>
      <c r="AC469" s="237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</row>
    <row r="470" spans="1:108" s="1" customFormat="1" ht="15" customHeight="1" x14ac:dyDescent="0.3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01"/>
      <c r="P470" s="218"/>
      <c r="Q470" s="218"/>
      <c r="R470" s="218"/>
      <c r="S470" s="218"/>
      <c r="T470" s="218"/>
      <c r="U470" s="218"/>
      <c r="V470" s="218"/>
      <c r="W470" s="218"/>
      <c r="X470" s="218"/>
      <c r="Y470" s="219"/>
      <c r="Z470" s="219"/>
      <c r="AA470" s="102"/>
      <c r="AB470" s="237"/>
      <c r="AC470" s="237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</row>
    <row r="2254" spans="1:37" ht="15" customHeight="1" x14ac:dyDescent="0.3"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</row>
    <row r="2255" spans="1:37" s="101" customFormat="1" ht="15" customHeight="1" x14ac:dyDescent="0.3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P2255" s="218"/>
      <c r="Q2255" s="218"/>
      <c r="R2255" s="218"/>
      <c r="S2255" s="218"/>
      <c r="T2255" s="218"/>
      <c r="U2255" s="218"/>
      <c r="V2255" s="218"/>
      <c r="W2255" s="218"/>
      <c r="X2255" s="218"/>
      <c r="Y2255" s="219"/>
      <c r="Z2255" s="219"/>
      <c r="AA2255" s="102"/>
      <c r="AB2255" s="102"/>
      <c r="AC2255" s="102"/>
      <c r="AD2255" s="102"/>
      <c r="AE2255" s="102"/>
      <c r="AF2255" s="102"/>
      <c r="AG2255" s="102"/>
      <c r="AH2255" s="102"/>
      <c r="AI2255" s="102"/>
      <c r="AJ2255" s="102"/>
      <c r="AK2255" s="102"/>
    </row>
    <row r="2256" spans="1:37" s="101" customFormat="1" ht="15" customHeight="1" x14ac:dyDescent="0.3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P2256" s="218"/>
      <c r="Q2256" s="218"/>
      <c r="R2256" s="218"/>
      <c r="S2256" s="218"/>
      <c r="T2256" s="218"/>
      <c r="U2256" s="218"/>
      <c r="V2256" s="218"/>
      <c r="W2256" s="218"/>
      <c r="X2256" s="218"/>
      <c r="Y2256" s="219"/>
      <c r="Z2256" s="219"/>
      <c r="AA2256" s="102"/>
      <c r="AB2256" s="102"/>
      <c r="AC2256" s="102"/>
      <c r="AD2256" s="102"/>
      <c r="AE2256" s="102"/>
      <c r="AF2256" s="102"/>
      <c r="AG2256" s="102"/>
      <c r="AH2256" s="102"/>
      <c r="AI2256" s="102"/>
      <c r="AJ2256" s="102"/>
      <c r="AK2256" s="102"/>
    </row>
  </sheetData>
  <mergeCells count="6">
    <mergeCell ref="L2:R2"/>
    <mergeCell ref="B9:R14"/>
    <mergeCell ref="B31:P34"/>
    <mergeCell ref="Q31:R34"/>
    <mergeCell ref="B42:I42"/>
    <mergeCell ref="K42:R42"/>
  </mergeCells>
  <printOptions horizontalCentered="1"/>
  <pageMargins left="0.19685039370078741" right="0" top="0.19685039370078741" bottom="0" header="0.31496062992125984" footer="0.31496062992125984"/>
  <pageSetup paperSize="9" scale="8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X77"/>
  <sheetViews>
    <sheetView zoomScale="85" zoomScaleNormal="85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24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24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24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24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24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24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24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24" ht="19.95" customHeight="1" thickTop="1" thickBot="1" x14ac:dyDescent="0.45">
      <c r="A8" s="163"/>
      <c r="B8" s="164" t="s">
        <v>213</v>
      </c>
      <c r="C8" s="165"/>
      <c r="D8" s="165"/>
      <c r="E8" s="165"/>
      <c r="F8" s="165"/>
      <c r="G8" s="165"/>
      <c r="H8" s="165"/>
      <c r="I8" s="165"/>
      <c r="J8" s="165"/>
      <c r="K8" s="261"/>
      <c r="L8" s="165"/>
      <c r="M8" s="165"/>
      <c r="N8" s="165"/>
      <c r="O8" s="166"/>
      <c r="P8" s="12"/>
      <c r="Q8" s="12"/>
      <c r="R8" s="16"/>
      <c r="S8" s="16"/>
      <c r="T8" s="16"/>
      <c r="U8" s="16"/>
      <c r="V8" s="16"/>
      <c r="W8" s="16"/>
      <c r="X8" s="16"/>
    </row>
    <row r="9" spans="1:24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24" ht="16.5" customHeight="1" thickTop="1" thickBot="1" x14ac:dyDescent="0.3">
      <c r="A10" s="331"/>
      <c r="B10" s="617" t="s">
        <v>334</v>
      </c>
      <c r="C10" s="617"/>
      <c r="D10" s="617"/>
      <c r="E10" s="617"/>
      <c r="F10" s="617"/>
      <c r="G10" s="617"/>
      <c r="H10" s="617"/>
      <c r="I10" s="617"/>
      <c r="J10" s="617"/>
      <c r="K10" s="617"/>
      <c r="L10" s="617"/>
      <c r="M10" s="617"/>
      <c r="N10" s="617"/>
      <c r="O10" s="12"/>
      <c r="P10" s="12"/>
      <c r="Q10" s="12"/>
      <c r="R10" s="16"/>
      <c r="S10" s="16"/>
      <c r="T10" s="16"/>
      <c r="U10" s="16"/>
      <c r="V10" s="16"/>
      <c r="W10" s="16"/>
      <c r="X10" s="16"/>
    </row>
    <row r="11" spans="1:24" ht="17.399999999999999" customHeight="1" thickTop="1" thickBot="1" x14ac:dyDescent="0.3">
      <c r="B11" s="616"/>
      <c r="C11" s="616"/>
      <c r="D11" s="616"/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17"/>
      <c r="P11" s="18"/>
      <c r="Q11" s="18"/>
      <c r="R11" s="16"/>
      <c r="S11" s="16"/>
      <c r="T11" s="16"/>
      <c r="U11" s="16"/>
      <c r="V11" s="16"/>
      <c r="W11" s="16"/>
      <c r="X11" s="16"/>
    </row>
    <row r="12" spans="1:24" ht="14.25" customHeight="1" thickTop="1" x14ac:dyDescent="0.35">
      <c r="A12" s="332"/>
      <c r="B12" s="618" t="s">
        <v>133</v>
      </c>
      <c r="C12" s="618"/>
      <c r="D12" s="618"/>
      <c r="E12" s="618"/>
      <c r="F12" s="618"/>
      <c r="G12" s="619"/>
      <c r="H12" s="622" t="s">
        <v>132</v>
      </c>
      <c r="I12" s="623"/>
      <c r="J12" s="623"/>
      <c r="K12" s="623"/>
      <c r="L12" s="623"/>
      <c r="M12" s="623"/>
      <c r="N12" s="624"/>
      <c r="O12" s="74"/>
      <c r="P12" s="74"/>
      <c r="Q12" s="75"/>
      <c r="R12" s="16"/>
      <c r="S12" s="16"/>
      <c r="T12" s="16"/>
      <c r="U12" s="16"/>
      <c r="V12" s="16"/>
      <c r="W12" s="16"/>
      <c r="X12" s="16"/>
    </row>
    <row r="13" spans="1:24" s="14" customFormat="1" ht="15" customHeight="1" x14ac:dyDescent="0.35">
      <c r="A13" s="332"/>
      <c r="B13" s="620"/>
      <c r="C13" s="620"/>
      <c r="D13" s="620"/>
      <c r="E13" s="620"/>
      <c r="F13" s="620"/>
      <c r="G13" s="621"/>
      <c r="H13" s="625">
        <v>2014</v>
      </c>
      <c r="I13" s="626"/>
      <c r="J13" s="627"/>
      <c r="K13" s="325"/>
      <c r="L13" s="628">
        <v>2015</v>
      </c>
      <c r="M13" s="626"/>
      <c r="N13" s="629"/>
      <c r="O13" s="73"/>
      <c r="P13" s="73"/>
      <c r="Q13" s="73"/>
    </row>
    <row r="14" spans="1:24" ht="15.6" x14ac:dyDescent="0.3">
      <c r="B14" s="636" t="s">
        <v>137</v>
      </c>
      <c r="C14" s="637"/>
      <c r="D14" s="637"/>
      <c r="E14" s="637"/>
      <c r="F14" s="637"/>
      <c r="G14" s="638"/>
      <c r="H14" s="322"/>
      <c r="I14" s="326">
        <v>6785</v>
      </c>
      <c r="J14" s="323"/>
      <c r="K14" s="156"/>
      <c r="L14" s="322"/>
      <c r="M14" s="326">
        <v>16054</v>
      </c>
      <c r="N14" s="323"/>
      <c r="O14" s="103"/>
      <c r="P14" s="547"/>
      <c r="Q14" s="73"/>
    </row>
    <row r="15" spans="1:24" ht="15.6" x14ac:dyDescent="0.3">
      <c r="B15" s="639" t="s">
        <v>139</v>
      </c>
      <c r="C15" s="640"/>
      <c r="D15" s="640"/>
      <c r="E15" s="640"/>
      <c r="F15" s="640"/>
      <c r="G15" s="641"/>
      <c r="H15" s="322"/>
      <c r="I15" s="326">
        <v>4274</v>
      </c>
      <c r="J15" s="323"/>
      <c r="K15" s="156"/>
      <c r="L15" s="322"/>
      <c r="M15" s="326">
        <v>13410</v>
      </c>
      <c r="N15" s="323"/>
      <c r="O15" s="153"/>
      <c r="P15" s="547"/>
      <c r="Q15" s="73"/>
    </row>
    <row r="16" spans="1:24" ht="15.6" x14ac:dyDescent="0.3">
      <c r="A16" s="64"/>
      <c r="B16" s="642" t="s">
        <v>135</v>
      </c>
      <c r="C16" s="643"/>
      <c r="D16" s="643"/>
      <c r="E16" s="643"/>
      <c r="F16" s="643"/>
      <c r="G16" s="644"/>
      <c r="H16" s="322"/>
      <c r="I16" s="326">
        <v>1745</v>
      </c>
      <c r="J16" s="323"/>
      <c r="K16" s="156"/>
      <c r="L16" s="322"/>
      <c r="M16" s="326">
        <v>15177</v>
      </c>
      <c r="N16" s="323"/>
      <c r="O16" s="114"/>
      <c r="P16" s="547"/>
      <c r="Q16" s="73"/>
    </row>
    <row r="17" spans="1:17" s="14" customFormat="1" ht="15.6" x14ac:dyDescent="0.3">
      <c r="A17" s="64"/>
      <c r="B17" s="645" t="s">
        <v>134</v>
      </c>
      <c r="C17" s="646"/>
      <c r="D17" s="646"/>
      <c r="E17" s="646"/>
      <c r="F17" s="646"/>
      <c r="G17" s="647"/>
      <c r="H17" s="322"/>
      <c r="I17" s="326">
        <v>1006</v>
      </c>
      <c r="J17" s="323"/>
      <c r="K17" s="156"/>
      <c r="L17" s="322"/>
      <c r="M17" s="326">
        <v>1275</v>
      </c>
      <c r="N17" s="323"/>
      <c r="O17" s="114"/>
      <c r="P17" s="547"/>
      <c r="Q17" s="73"/>
    </row>
    <row r="18" spans="1:17" s="14" customFormat="1" ht="15.6" x14ac:dyDescent="0.3">
      <c r="A18" s="64"/>
      <c r="B18" s="648" t="s">
        <v>138</v>
      </c>
      <c r="C18" s="649"/>
      <c r="D18" s="649"/>
      <c r="E18" s="649"/>
      <c r="F18" s="649"/>
      <c r="G18" s="650"/>
      <c r="H18" s="322"/>
      <c r="I18" s="326">
        <v>788</v>
      </c>
      <c r="J18" s="323"/>
      <c r="K18" s="156"/>
      <c r="L18" s="322"/>
      <c r="M18" s="326">
        <v>794</v>
      </c>
      <c r="N18" s="323"/>
      <c r="O18" s="114"/>
      <c r="P18" s="547"/>
      <c r="Q18" s="73"/>
    </row>
    <row r="19" spans="1:17" s="14" customFormat="1" ht="15.6" x14ac:dyDescent="0.3">
      <c r="A19" s="64"/>
      <c r="B19" s="651" t="s">
        <v>136</v>
      </c>
      <c r="C19" s="652"/>
      <c r="D19" s="652"/>
      <c r="E19" s="652"/>
      <c r="F19" s="652"/>
      <c r="G19" s="653"/>
      <c r="H19" s="322"/>
      <c r="I19" s="326">
        <v>426</v>
      </c>
      <c r="J19" s="323"/>
      <c r="K19" s="156"/>
      <c r="L19" s="322"/>
      <c r="M19" s="326">
        <v>335</v>
      </c>
      <c r="N19" s="323"/>
      <c r="O19" s="114"/>
      <c r="P19" s="547"/>
      <c r="Q19" s="73"/>
    </row>
    <row r="20" spans="1:17" s="14" customFormat="1" ht="15.6" x14ac:dyDescent="0.3">
      <c r="A20" s="64"/>
      <c r="B20" s="630" t="s">
        <v>201</v>
      </c>
      <c r="C20" s="631"/>
      <c r="D20" s="631"/>
      <c r="E20" s="631"/>
      <c r="F20" s="631"/>
      <c r="G20" s="632"/>
      <c r="H20" s="322"/>
      <c r="I20" s="326">
        <v>80</v>
      </c>
      <c r="J20" s="323"/>
      <c r="K20" s="156"/>
      <c r="L20" s="322"/>
      <c r="M20" s="326">
        <v>26</v>
      </c>
      <c r="N20" s="323"/>
      <c r="O20" s="114"/>
      <c r="P20" s="547"/>
      <c r="Q20" s="73"/>
    </row>
    <row r="21" spans="1:17" s="14" customFormat="1" ht="15.6" x14ac:dyDescent="0.3">
      <c r="A21" s="64"/>
      <c r="B21" s="633" t="s">
        <v>124</v>
      </c>
      <c r="C21" s="634"/>
      <c r="D21" s="634"/>
      <c r="E21" s="634"/>
      <c r="F21" s="634"/>
      <c r="G21" s="635"/>
      <c r="H21" s="322"/>
      <c r="I21" s="326">
        <v>2781</v>
      </c>
      <c r="J21" s="323"/>
      <c r="K21" s="156"/>
      <c r="L21" s="322"/>
      <c r="M21" s="326">
        <v>2905</v>
      </c>
      <c r="N21" s="323"/>
      <c r="O21" s="114"/>
      <c r="P21" s="547"/>
      <c r="Q21" s="73"/>
    </row>
    <row r="22" spans="1:17" s="14" customFormat="1" ht="14.4" x14ac:dyDescent="0.3">
      <c r="B22" s="157"/>
      <c r="C22" s="157"/>
      <c r="D22" s="157"/>
      <c r="E22" s="157"/>
      <c r="F22" s="157"/>
      <c r="G22" s="157"/>
      <c r="H22" s="160"/>
      <c r="I22" s="156"/>
      <c r="J22" s="156"/>
      <c r="K22" s="156"/>
      <c r="L22" s="156"/>
      <c r="M22" s="156"/>
      <c r="N22" s="156"/>
      <c r="O22" s="114"/>
      <c r="P22" s="39"/>
      <c r="Q22" s="73"/>
    </row>
    <row r="23" spans="1:17" s="14" customFormat="1" ht="14.4" x14ac:dyDescent="0.3">
      <c r="B23" s="156"/>
      <c r="C23" s="156"/>
      <c r="D23" s="156"/>
      <c r="E23" s="156"/>
      <c r="F23" s="156"/>
      <c r="G23" s="327"/>
      <c r="H23" s="328"/>
      <c r="I23" s="156"/>
      <c r="J23" s="156"/>
      <c r="K23" s="156"/>
      <c r="L23" s="156"/>
      <c r="M23" s="156"/>
      <c r="N23" s="156"/>
      <c r="O23" s="114"/>
      <c r="P23" s="39"/>
      <c r="Q23" s="73"/>
    </row>
    <row r="24" spans="1:17" s="14" customFormat="1" ht="14.4" x14ac:dyDescent="0.3">
      <c r="B24" s="156"/>
      <c r="C24" s="156"/>
      <c r="D24" s="156"/>
      <c r="E24" s="156"/>
      <c r="F24" s="156"/>
      <c r="G24" s="327"/>
      <c r="H24" s="329"/>
      <c r="I24" s="156"/>
      <c r="J24" s="156"/>
      <c r="K24" s="156"/>
      <c r="L24" s="156"/>
      <c r="M24" s="156"/>
      <c r="N24" s="156"/>
      <c r="O24" s="114"/>
      <c r="P24" s="33"/>
      <c r="Q24" s="73"/>
    </row>
    <row r="25" spans="1:17" s="14" customFormat="1" ht="14.4" x14ac:dyDescent="0.3">
      <c r="B25" s="156"/>
      <c r="C25" s="156"/>
      <c r="D25" s="156"/>
      <c r="E25" s="156"/>
      <c r="F25" s="156"/>
      <c r="G25" s="327"/>
      <c r="H25" s="329"/>
      <c r="I25" s="156"/>
      <c r="J25" s="156"/>
      <c r="K25" s="156"/>
      <c r="L25" s="156"/>
      <c r="M25" s="156"/>
      <c r="N25" s="156"/>
      <c r="O25" s="33"/>
      <c r="P25" s="33"/>
      <c r="Q25" s="73"/>
    </row>
    <row r="26" spans="1:17" s="14" customFormat="1" ht="14.4" x14ac:dyDescent="0.3">
      <c r="B26" s="156"/>
      <c r="C26" s="156"/>
      <c r="D26" s="156"/>
      <c r="E26" s="156"/>
      <c r="F26" s="156"/>
      <c r="G26" s="327"/>
      <c r="H26" s="329"/>
      <c r="I26" s="156"/>
      <c r="J26" s="156"/>
      <c r="K26" s="156"/>
      <c r="L26" s="156"/>
      <c r="M26" s="156"/>
      <c r="N26" s="156"/>
      <c r="Q26" s="16"/>
    </row>
    <row r="27" spans="1:17" s="14" customFormat="1" ht="14.4" x14ac:dyDescent="0.3">
      <c r="B27" s="156"/>
      <c r="C27" s="156"/>
      <c r="D27" s="156"/>
      <c r="E27" s="156"/>
      <c r="F27" s="156"/>
      <c r="G27" s="327"/>
      <c r="H27" s="329"/>
      <c r="I27" s="156"/>
      <c r="J27" s="156"/>
      <c r="K27" s="156"/>
      <c r="L27" s="156"/>
      <c r="M27" s="156"/>
      <c r="N27" s="156"/>
      <c r="O27" s="76"/>
      <c r="Q27" s="16"/>
    </row>
    <row r="28" spans="1:17" s="14" customFormat="1" ht="14.4" x14ac:dyDescent="0.3">
      <c r="B28" s="156"/>
      <c r="C28" s="156"/>
      <c r="D28" s="156"/>
      <c r="E28" s="156"/>
      <c r="F28" s="156"/>
      <c r="G28" s="327"/>
      <c r="H28" s="329"/>
      <c r="I28" s="156"/>
      <c r="J28" s="156"/>
      <c r="K28" s="156"/>
      <c r="L28" s="156"/>
      <c r="M28" s="156"/>
      <c r="N28" s="156"/>
      <c r="O28" s="76"/>
      <c r="Q28" s="16"/>
    </row>
    <row r="29" spans="1:17" s="14" customFormat="1" ht="14.4" x14ac:dyDescent="0.3">
      <c r="B29" s="609"/>
      <c r="C29" s="610"/>
      <c r="D29" s="610"/>
      <c r="E29" s="610"/>
      <c r="F29" s="610"/>
      <c r="G29" s="611"/>
      <c r="H29" s="329"/>
      <c r="I29" s="156"/>
      <c r="J29" s="156"/>
      <c r="K29" s="156"/>
      <c r="L29" s="156"/>
      <c r="M29" s="156"/>
      <c r="N29" s="156"/>
      <c r="O29" s="76"/>
      <c r="Q29" s="16"/>
    </row>
    <row r="30" spans="1:17" s="14" customFormat="1" ht="14.4" x14ac:dyDescent="0.3">
      <c r="B30" s="612"/>
      <c r="C30" s="613"/>
      <c r="D30" s="613"/>
      <c r="E30" s="613"/>
      <c r="F30" s="613"/>
      <c r="G30" s="614"/>
      <c r="H30" s="329"/>
      <c r="I30" s="156"/>
      <c r="J30" s="156"/>
      <c r="K30" s="156"/>
      <c r="L30" s="156"/>
      <c r="M30" s="156"/>
      <c r="N30" s="156"/>
      <c r="O30" s="76"/>
      <c r="Q30" s="16"/>
    </row>
    <row r="31" spans="1:17" s="14" customFormat="1" ht="14.4" x14ac:dyDescent="0.3">
      <c r="B31" s="156"/>
      <c r="C31" s="156"/>
      <c r="D31" s="156"/>
      <c r="E31" s="156"/>
      <c r="F31" s="156"/>
      <c r="G31" s="327"/>
      <c r="H31" s="329"/>
      <c r="I31" s="156"/>
      <c r="J31" s="156"/>
      <c r="K31" s="156"/>
      <c r="L31" s="156"/>
      <c r="M31" s="156"/>
      <c r="N31" s="156"/>
      <c r="O31" s="76"/>
      <c r="Q31" s="16"/>
    </row>
    <row r="32" spans="1:17" s="14" customFormat="1" ht="14.4" x14ac:dyDescent="0.3">
      <c r="B32" s="156"/>
      <c r="C32" s="156"/>
      <c r="D32" s="156"/>
      <c r="E32" s="156"/>
      <c r="F32" s="156"/>
      <c r="G32" s="327"/>
      <c r="H32" s="329"/>
      <c r="I32" s="156"/>
      <c r="J32" s="156"/>
      <c r="K32" s="156"/>
      <c r="L32" s="156"/>
      <c r="M32" s="156"/>
      <c r="N32" s="156"/>
      <c r="O32" s="76"/>
      <c r="Q32" s="16"/>
    </row>
    <row r="33" spans="1:24" s="14" customFormat="1" ht="14.4" x14ac:dyDescent="0.3">
      <c r="B33" s="156"/>
      <c r="C33" s="156"/>
      <c r="D33" s="156"/>
      <c r="E33" s="156"/>
      <c r="F33" s="156"/>
      <c r="G33" s="327"/>
      <c r="H33" s="329"/>
      <c r="I33" s="156"/>
      <c r="J33" s="156"/>
      <c r="K33" s="156"/>
      <c r="L33" s="156"/>
      <c r="M33" s="156"/>
      <c r="N33" s="156"/>
      <c r="O33" s="76"/>
      <c r="Q33" s="16"/>
    </row>
    <row r="34" spans="1:24" s="14" customFormat="1" ht="14.4" x14ac:dyDescent="0.3">
      <c r="B34" s="156"/>
      <c r="C34" s="156"/>
      <c r="D34" s="156"/>
      <c r="E34" s="156"/>
      <c r="F34" s="156"/>
      <c r="G34" s="327"/>
      <c r="H34" s="329"/>
      <c r="I34" s="156"/>
      <c r="J34" s="156"/>
      <c r="K34" s="156"/>
      <c r="L34" s="156"/>
      <c r="M34" s="156"/>
      <c r="N34" s="156"/>
      <c r="O34" s="76"/>
      <c r="Q34" s="16"/>
    </row>
    <row r="35" spans="1:24" s="14" customFormat="1" ht="14.4" x14ac:dyDescent="0.3">
      <c r="B35" s="156"/>
      <c r="C35" s="156"/>
      <c r="D35" s="156"/>
      <c r="E35" s="156"/>
      <c r="F35" s="156"/>
      <c r="G35" s="327"/>
      <c r="H35" s="329"/>
      <c r="I35" s="156"/>
      <c r="J35" s="156"/>
      <c r="K35" s="156"/>
      <c r="L35" s="156"/>
      <c r="M35" s="156"/>
      <c r="N35" s="156"/>
      <c r="O35" s="76"/>
      <c r="Q35" s="16"/>
    </row>
    <row r="36" spans="1:24" s="14" customFormat="1" ht="14.4" x14ac:dyDescent="0.3">
      <c r="B36" s="156"/>
      <c r="C36" s="156"/>
      <c r="D36" s="156"/>
      <c r="E36" s="156"/>
      <c r="F36" s="156"/>
      <c r="G36" s="327"/>
      <c r="H36" s="330"/>
      <c r="I36" s="156"/>
      <c r="J36" s="156"/>
      <c r="K36" s="156"/>
      <c r="L36" s="156"/>
      <c r="M36" s="156"/>
      <c r="N36" s="156"/>
      <c r="O36" s="76"/>
      <c r="Q36" s="16"/>
    </row>
    <row r="37" spans="1:24" s="14" customFormat="1" ht="18.45" customHeight="1" x14ac:dyDescent="0.3">
      <c r="B37" s="156"/>
      <c r="C37" s="156"/>
      <c r="D37" s="156"/>
      <c r="E37" s="156"/>
      <c r="F37" s="156"/>
      <c r="G37" s="156"/>
      <c r="H37" s="157"/>
      <c r="I37" s="156"/>
      <c r="J37" s="156"/>
      <c r="K37" s="156"/>
      <c r="L37" s="156"/>
      <c r="M37" s="156"/>
      <c r="N37" s="156"/>
      <c r="O37" s="76"/>
      <c r="Q37" s="16"/>
    </row>
    <row r="38" spans="1:24" ht="16.5" customHeight="1" thickBot="1" x14ac:dyDescent="0.3">
      <c r="A38" s="331"/>
      <c r="B38" s="615" t="s">
        <v>202</v>
      </c>
      <c r="C38" s="615"/>
      <c r="D38" s="615"/>
      <c r="E38" s="615"/>
      <c r="F38" s="615"/>
      <c r="G38" s="615"/>
      <c r="H38" s="615"/>
      <c r="I38" s="615"/>
      <c r="J38" s="615"/>
      <c r="K38" s="615"/>
      <c r="L38" s="615"/>
      <c r="M38" s="615"/>
      <c r="N38" s="615"/>
      <c r="O38" s="12"/>
      <c r="P38" s="12"/>
      <c r="Q38" s="12"/>
      <c r="R38" s="16"/>
      <c r="S38" s="16"/>
      <c r="T38" s="16"/>
      <c r="U38" s="16"/>
      <c r="V38" s="16"/>
      <c r="W38" s="16"/>
      <c r="X38" s="16"/>
    </row>
    <row r="39" spans="1:24" ht="13.35" customHeight="1" thickTop="1" thickBot="1" x14ac:dyDescent="0.3">
      <c r="B39" s="616"/>
      <c r="C39" s="616"/>
      <c r="D39" s="616"/>
      <c r="E39" s="616"/>
      <c r="F39" s="616"/>
      <c r="G39" s="616"/>
      <c r="H39" s="616"/>
      <c r="I39" s="616"/>
      <c r="J39" s="616"/>
      <c r="K39" s="616"/>
      <c r="L39" s="616"/>
      <c r="M39" s="616"/>
      <c r="N39" s="616"/>
      <c r="O39" s="17"/>
      <c r="P39" s="18"/>
      <c r="Q39" s="18"/>
      <c r="R39" s="16"/>
      <c r="S39" s="16"/>
      <c r="T39" s="16"/>
      <c r="U39" s="16"/>
      <c r="V39" s="16"/>
      <c r="W39" s="16"/>
      <c r="X39" s="16"/>
    </row>
    <row r="40" spans="1:24" ht="14.25" customHeight="1" thickTop="1" x14ac:dyDescent="0.35">
      <c r="A40" s="332"/>
      <c r="B40" s="618" t="s">
        <v>133</v>
      </c>
      <c r="C40" s="618"/>
      <c r="D40" s="618"/>
      <c r="E40" s="618"/>
      <c r="F40" s="618"/>
      <c r="G40" s="619"/>
      <c r="H40" s="622" t="s">
        <v>132</v>
      </c>
      <c r="I40" s="623"/>
      <c r="J40" s="623"/>
      <c r="K40" s="623"/>
      <c r="L40" s="623"/>
      <c r="M40" s="623"/>
      <c r="N40" s="624"/>
      <c r="O40" s="74"/>
      <c r="P40" s="74"/>
      <c r="Q40" s="75"/>
      <c r="R40" s="548"/>
      <c r="S40" s="16"/>
      <c r="T40" s="16"/>
      <c r="U40" s="16"/>
      <c r="V40" s="16"/>
      <c r="W40" s="16"/>
      <c r="X40" s="16"/>
    </row>
    <row r="41" spans="1:24" s="14" customFormat="1" ht="15" customHeight="1" x14ac:dyDescent="0.35">
      <c r="A41" s="332"/>
      <c r="B41" s="620"/>
      <c r="C41" s="620"/>
      <c r="D41" s="620"/>
      <c r="E41" s="620"/>
      <c r="F41" s="620"/>
      <c r="G41" s="621"/>
      <c r="H41" s="625">
        <v>2014</v>
      </c>
      <c r="I41" s="626"/>
      <c r="J41" s="627"/>
      <c r="K41" s="325"/>
      <c r="L41" s="628">
        <v>2015</v>
      </c>
      <c r="M41" s="626"/>
      <c r="N41" s="629"/>
      <c r="O41" s="73"/>
      <c r="P41" s="73"/>
      <c r="Q41" s="73"/>
      <c r="R41" s="549"/>
      <c r="S41" s="63"/>
    </row>
    <row r="42" spans="1:24" ht="15.6" x14ac:dyDescent="0.3">
      <c r="B42" s="636" t="s">
        <v>137</v>
      </c>
      <c r="C42" s="637"/>
      <c r="D42" s="637"/>
      <c r="E42" s="637"/>
      <c r="F42" s="637"/>
      <c r="G42" s="638"/>
      <c r="H42" s="322"/>
      <c r="I42" s="326">
        <v>2</v>
      </c>
      <c r="J42" s="323"/>
      <c r="K42" s="156"/>
      <c r="L42" s="322"/>
      <c r="M42" s="326">
        <v>15</v>
      </c>
      <c r="N42" s="323"/>
      <c r="O42" s="103">
        <v>15</v>
      </c>
      <c r="P42" s="547"/>
      <c r="Q42" s="73"/>
      <c r="R42" s="550"/>
      <c r="S42" s="63"/>
    </row>
    <row r="43" spans="1:24" ht="15.6" x14ac:dyDescent="0.3">
      <c r="B43" s="639" t="s">
        <v>139</v>
      </c>
      <c r="C43" s="640"/>
      <c r="D43" s="640"/>
      <c r="E43" s="640"/>
      <c r="F43" s="640"/>
      <c r="G43" s="641"/>
      <c r="H43" s="322"/>
      <c r="I43" s="326">
        <v>6</v>
      </c>
      <c r="J43" s="323"/>
      <c r="K43" s="156"/>
      <c r="L43" s="322"/>
      <c r="M43" s="326">
        <v>8</v>
      </c>
      <c r="N43" s="323"/>
      <c r="O43" s="153">
        <v>8</v>
      </c>
      <c r="P43" s="547"/>
      <c r="Q43" s="73"/>
      <c r="R43" s="550"/>
      <c r="S43" s="63"/>
    </row>
    <row r="44" spans="1:24" ht="15.6" x14ac:dyDescent="0.3">
      <c r="A44" s="64"/>
      <c r="B44" s="642" t="s">
        <v>135</v>
      </c>
      <c r="C44" s="643"/>
      <c r="D44" s="643"/>
      <c r="E44" s="643"/>
      <c r="F44" s="643"/>
      <c r="G44" s="644"/>
      <c r="H44" s="322"/>
      <c r="I44" s="326">
        <v>31</v>
      </c>
      <c r="J44" s="323"/>
      <c r="K44" s="156"/>
      <c r="L44" s="322"/>
      <c r="M44" s="326">
        <v>75</v>
      </c>
      <c r="N44" s="323"/>
      <c r="O44" s="114">
        <v>75</v>
      </c>
      <c r="P44" s="547"/>
      <c r="Q44" s="73"/>
      <c r="R44" s="550"/>
      <c r="S44" s="63"/>
    </row>
    <row r="45" spans="1:24" s="14" customFormat="1" ht="15.6" x14ac:dyDescent="0.3">
      <c r="A45" s="64"/>
      <c r="B45" s="645" t="s">
        <v>134</v>
      </c>
      <c r="C45" s="646"/>
      <c r="D45" s="646"/>
      <c r="E45" s="646"/>
      <c r="F45" s="646"/>
      <c r="G45" s="647"/>
      <c r="H45" s="322"/>
      <c r="I45" s="326">
        <v>0</v>
      </c>
      <c r="J45" s="323"/>
      <c r="K45" s="156"/>
      <c r="L45" s="322"/>
      <c r="M45" s="326">
        <v>0</v>
      </c>
      <c r="N45" s="323"/>
      <c r="O45" s="114">
        <v>0</v>
      </c>
      <c r="P45" s="547"/>
      <c r="Q45" s="73"/>
      <c r="R45" s="550"/>
      <c r="S45" s="63"/>
    </row>
    <row r="46" spans="1:24" s="14" customFormat="1" ht="15.6" x14ac:dyDescent="0.3">
      <c r="A46" s="64"/>
      <c r="B46" s="648" t="s">
        <v>138</v>
      </c>
      <c r="C46" s="649"/>
      <c r="D46" s="649"/>
      <c r="E46" s="649"/>
      <c r="F46" s="649"/>
      <c r="G46" s="650"/>
      <c r="H46" s="322"/>
      <c r="I46" s="326">
        <v>2</v>
      </c>
      <c r="J46" s="323"/>
      <c r="K46" s="156"/>
      <c r="L46" s="322"/>
      <c r="M46" s="326">
        <v>10</v>
      </c>
      <c r="N46" s="323"/>
      <c r="O46" s="114">
        <v>10</v>
      </c>
      <c r="P46" s="547"/>
      <c r="Q46" s="73"/>
      <c r="R46" s="550"/>
      <c r="S46" s="63"/>
    </row>
    <row r="47" spans="1:24" s="14" customFormat="1" ht="15.6" x14ac:dyDescent="0.3">
      <c r="A47" s="64"/>
      <c r="B47" s="651" t="s">
        <v>136</v>
      </c>
      <c r="C47" s="652"/>
      <c r="D47" s="652"/>
      <c r="E47" s="652"/>
      <c r="F47" s="652"/>
      <c r="G47" s="653"/>
      <c r="H47" s="322"/>
      <c r="I47" s="326">
        <v>1</v>
      </c>
      <c r="J47" s="323"/>
      <c r="K47" s="156"/>
      <c r="L47" s="322"/>
      <c r="M47" s="326">
        <v>7</v>
      </c>
      <c r="N47" s="323"/>
      <c r="O47" s="114">
        <v>7</v>
      </c>
      <c r="P47" s="547"/>
      <c r="Q47" s="73"/>
      <c r="R47" s="550"/>
      <c r="S47" s="63"/>
    </row>
    <row r="48" spans="1:24" s="14" customFormat="1" ht="15.6" x14ac:dyDescent="0.3">
      <c r="A48" s="64"/>
      <c r="B48" s="630" t="s">
        <v>201</v>
      </c>
      <c r="C48" s="631"/>
      <c r="D48" s="631"/>
      <c r="E48" s="631"/>
      <c r="F48" s="631"/>
      <c r="G48" s="632"/>
      <c r="H48" s="322"/>
      <c r="I48" s="326">
        <v>9</v>
      </c>
      <c r="J48" s="323"/>
      <c r="K48" s="156"/>
      <c r="L48" s="322"/>
      <c r="M48" s="326">
        <v>2</v>
      </c>
      <c r="N48" s="323"/>
      <c r="O48" s="114">
        <v>2</v>
      </c>
      <c r="P48" s="547"/>
      <c r="Q48" s="73"/>
      <c r="R48" s="550"/>
      <c r="S48" s="63"/>
    </row>
    <row r="49" spans="1:19" s="14" customFormat="1" ht="15.6" x14ac:dyDescent="0.3">
      <c r="A49" s="64"/>
      <c r="B49" s="633" t="s">
        <v>124</v>
      </c>
      <c r="C49" s="634"/>
      <c r="D49" s="634"/>
      <c r="E49" s="634"/>
      <c r="F49" s="634"/>
      <c r="G49" s="635"/>
      <c r="H49" s="322"/>
      <c r="I49" s="326">
        <v>12</v>
      </c>
      <c r="J49" s="323"/>
      <c r="K49" s="156"/>
      <c r="L49" s="322"/>
      <c r="M49" s="326">
        <v>13</v>
      </c>
      <c r="N49" s="323"/>
      <c r="O49" s="114">
        <v>13</v>
      </c>
      <c r="P49" s="547"/>
      <c r="Q49" s="73"/>
      <c r="R49" s="550"/>
      <c r="S49" s="63"/>
    </row>
    <row r="50" spans="1:19" s="14" customFormat="1" ht="14.4" x14ac:dyDescent="0.3">
      <c r="B50" s="157"/>
      <c r="C50" s="157"/>
      <c r="D50" s="157"/>
      <c r="E50" s="157"/>
      <c r="F50" s="157"/>
      <c r="G50" s="157"/>
      <c r="H50" s="160"/>
      <c r="I50" s="156"/>
      <c r="J50" s="156"/>
      <c r="K50" s="156"/>
      <c r="L50" s="156"/>
      <c r="M50" s="156"/>
      <c r="N50" s="156"/>
      <c r="O50" s="114"/>
      <c r="P50" s="39"/>
      <c r="Q50" s="73"/>
      <c r="R50" s="549"/>
      <c r="S50" s="63"/>
    </row>
    <row r="51" spans="1:19" s="14" customFormat="1" ht="14.4" x14ac:dyDescent="0.3">
      <c r="B51" s="156"/>
      <c r="C51" s="156"/>
      <c r="D51" s="156"/>
      <c r="E51" s="156"/>
      <c r="F51" s="156"/>
      <c r="G51" s="327"/>
      <c r="H51" s="328"/>
      <c r="I51" s="156"/>
      <c r="J51" s="156"/>
      <c r="K51" s="156"/>
      <c r="L51" s="156"/>
      <c r="M51" s="156"/>
      <c r="N51" s="156"/>
      <c r="O51" s="114"/>
      <c r="P51" s="39"/>
      <c r="Q51" s="73"/>
      <c r="R51" s="549"/>
      <c r="S51" s="63"/>
    </row>
    <row r="52" spans="1:19" s="14" customFormat="1" ht="14.4" x14ac:dyDescent="0.3">
      <c r="B52" s="156"/>
      <c r="C52" s="156"/>
      <c r="D52" s="156"/>
      <c r="E52" s="156"/>
      <c r="F52" s="156"/>
      <c r="G52" s="327"/>
      <c r="H52" s="329"/>
      <c r="I52" s="156"/>
      <c r="J52" s="156"/>
      <c r="K52" s="156"/>
      <c r="L52" s="156"/>
      <c r="M52" s="156"/>
      <c r="N52" s="156"/>
      <c r="O52" s="114"/>
      <c r="P52" s="33"/>
      <c r="Q52" s="73"/>
      <c r="R52" s="148"/>
      <c r="S52" s="63"/>
    </row>
    <row r="53" spans="1:19" s="14" customFormat="1" ht="14.4" x14ac:dyDescent="0.3">
      <c r="B53" s="156"/>
      <c r="C53" s="156"/>
      <c r="D53" s="156"/>
      <c r="E53" s="156"/>
      <c r="F53" s="156"/>
      <c r="G53" s="327"/>
      <c r="H53" s="329"/>
      <c r="I53" s="156"/>
      <c r="J53" s="156"/>
      <c r="K53" s="156"/>
      <c r="L53" s="156"/>
      <c r="M53" s="156"/>
      <c r="N53" s="156"/>
      <c r="O53" s="33"/>
      <c r="P53" s="33"/>
      <c r="Q53" s="73"/>
      <c r="R53" s="46"/>
    </row>
    <row r="54" spans="1:19" s="14" customFormat="1" ht="14.4" x14ac:dyDescent="0.3">
      <c r="B54" s="156"/>
      <c r="C54" s="156"/>
      <c r="D54" s="156"/>
      <c r="E54" s="156"/>
      <c r="F54" s="156"/>
      <c r="G54" s="327"/>
      <c r="H54" s="329"/>
      <c r="I54" s="156"/>
      <c r="J54" s="156"/>
      <c r="K54" s="156"/>
      <c r="L54" s="156"/>
      <c r="M54" s="156"/>
      <c r="N54" s="156"/>
      <c r="Q54" s="16"/>
    </row>
    <row r="55" spans="1:19" s="14" customFormat="1" ht="14.4" x14ac:dyDescent="0.3">
      <c r="B55" s="156"/>
      <c r="C55" s="156"/>
      <c r="D55" s="156"/>
      <c r="E55" s="156"/>
      <c r="F55" s="156"/>
      <c r="G55" s="327"/>
      <c r="H55" s="329"/>
      <c r="I55" s="156"/>
      <c r="J55" s="156"/>
      <c r="K55" s="156"/>
      <c r="L55" s="156"/>
      <c r="M55" s="156"/>
      <c r="N55" s="156"/>
      <c r="O55" s="76"/>
      <c r="Q55" s="16"/>
    </row>
    <row r="56" spans="1:19" s="14" customFormat="1" ht="14.4" x14ac:dyDescent="0.3">
      <c r="B56" s="156"/>
      <c r="C56" s="156"/>
      <c r="D56" s="156"/>
      <c r="E56" s="156"/>
      <c r="F56" s="156"/>
      <c r="G56" s="327"/>
      <c r="H56" s="329"/>
      <c r="I56" s="156"/>
      <c r="J56" s="156"/>
      <c r="K56" s="156"/>
      <c r="L56" s="156"/>
      <c r="M56" s="156"/>
      <c r="N56" s="156"/>
      <c r="O56" s="76"/>
      <c r="Q56" s="16"/>
    </row>
    <row r="57" spans="1:19" s="14" customFormat="1" ht="14.4" x14ac:dyDescent="0.3">
      <c r="B57" s="609"/>
      <c r="C57" s="610"/>
      <c r="D57" s="610"/>
      <c r="E57" s="610"/>
      <c r="F57" s="610"/>
      <c r="G57" s="611"/>
      <c r="H57" s="329"/>
      <c r="I57" s="156"/>
      <c r="J57" s="156"/>
      <c r="K57" s="156"/>
      <c r="L57" s="156"/>
      <c r="M57" s="156"/>
      <c r="N57" s="156"/>
      <c r="O57" s="76"/>
      <c r="Q57" s="16"/>
    </row>
    <row r="58" spans="1:19" s="14" customFormat="1" ht="14.4" x14ac:dyDescent="0.3">
      <c r="B58" s="612"/>
      <c r="C58" s="613"/>
      <c r="D58" s="613"/>
      <c r="E58" s="613"/>
      <c r="F58" s="613"/>
      <c r="G58" s="614"/>
      <c r="H58" s="329"/>
      <c r="I58" s="156"/>
      <c r="J58" s="156"/>
      <c r="K58" s="156"/>
      <c r="L58" s="156"/>
      <c r="M58" s="156"/>
      <c r="N58" s="156"/>
      <c r="O58" s="76"/>
      <c r="Q58" s="16"/>
    </row>
    <row r="59" spans="1:19" s="14" customFormat="1" ht="14.4" x14ac:dyDescent="0.3">
      <c r="B59" s="156"/>
      <c r="C59" s="156"/>
      <c r="D59" s="156"/>
      <c r="E59" s="156"/>
      <c r="F59" s="156"/>
      <c r="G59" s="327"/>
      <c r="H59" s="329"/>
      <c r="I59" s="156"/>
      <c r="J59" s="156"/>
      <c r="K59" s="156"/>
      <c r="L59" s="156"/>
      <c r="M59" s="156"/>
      <c r="N59" s="156"/>
      <c r="O59" s="76"/>
      <c r="Q59" s="16"/>
    </row>
    <row r="60" spans="1:19" s="14" customFormat="1" ht="14.4" x14ac:dyDescent="0.3">
      <c r="B60" s="156"/>
      <c r="C60" s="156"/>
      <c r="D60" s="156"/>
      <c r="E60" s="156"/>
      <c r="F60" s="156"/>
      <c r="G60" s="327"/>
      <c r="H60" s="329"/>
      <c r="I60" s="156"/>
      <c r="J60" s="156"/>
      <c r="K60" s="156"/>
      <c r="L60" s="156"/>
      <c r="M60" s="156"/>
      <c r="N60" s="156"/>
      <c r="O60" s="76"/>
      <c r="Q60" s="16"/>
    </row>
    <row r="61" spans="1:19" s="14" customFormat="1" ht="14.4" x14ac:dyDescent="0.3">
      <c r="B61" s="156"/>
      <c r="C61" s="156"/>
      <c r="D61" s="156"/>
      <c r="E61" s="156"/>
      <c r="F61" s="156"/>
      <c r="G61" s="327"/>
      <c r="H61" s="329"/>
      <c r="I61" s="156"/>
      <c r="J61" s="156"/>
      <c r="K61" s="156"/>
      <c r="L61" s="156"/>
      <c r="M61" s="156"/>
      <c r="N61" s="156"/>
      <c r="O61" s="76"/>
      <c r="Q61" s="16"/>
    </row>
    <row r="62" spans="1:19" s="14" customFormat="1" ht="14.4" x14ac:dyDescent="0.3">
      <c r="B62" s="156"/>
      <c r="C62" s="156"/>
      <c r="D62" s="156"/>
      <c r="E62" s="156"/>
      <c r="F62" s="156"/>
      <c r="G62" s="327"/>
      <c r="H62" s="329"/>
      <c r="I62" s="156"/>
      <c r="J62" s="156"/>
      <c r="K62" s="156"/>
      <c r="L62" s="156"/>
      <c r="M62" s="156"/>
      <c r="N62" s="156"/>
      <c r="O62" s="76"/>
      <c r="Q62" s="16"/>
    </row>
    <row r="63" spans="1:19" s="14" customFormat="1" ht="14.4" x14ac:dyDescent="0.3">
      <c r="B63" s="156"/>
      <c r="C63" s="156"/>
      <c r="D63" s="156"/>
      <c r="E63" s="156"/>
      <c r="F63" s="156"/>
      <c r="G63" s="327"/>
      <c r="H63" s="329"/>
      <c r="I63" s="156"/>
      <c r="J63" s="156"/>
      <c r="K63" s="156"/>
      <c r="L63" s="156"/>
      <c r="M63" s="156"/>
      <c r="N63" s="156"/>
      <c r="O63" s="76"/>
      <c r="Q63" s="16"/>
    </row>
    <row r="64" spans="1:19" s="14" customFormat="1" ht="14.4" customHeight="1" x14ac:dyDescent="0.3">
      <c r="B64" s="156"/>
      <c r="C64" s="156"/>
      <c r="D64" s="156"/>
      <c r="E64" s="156"/>
      <c r="F64" s="156"/>
      <c r="G64" s="327"/>
      <c r="H64" s="330"/>
      <c r="I64" s="156"/>
      <c r="J64" s="156"/>
      <c r="K64" s="156"/>
      <c r="L64" s="156"/>
      <c r="M64" s="156"/>
      <c r="N64" s="156"/>
      <c r="O64" s="76"/>
      <c r="Q64" s="16"/>
    </row>
    <row r="65" spans="2:17" s="14" customFormat="1" ht="14.4" x14ac:dyDescent="0.3">
      <c r="B65" s="156"/>
      <c r="C65" s="156"/>
      <c r="D65" s="156"/>
      <c r="E65" s="156"/>
      <c r="F65" s="156"/>
      <c r="G65" s="156"/>
      <c r="H65" s="157"/>
      <c r="I65" s="156"/>
      <c r="J65" s="156"/>
      <c r="K65" s="156"/>
      <c r="L65" s="156"/>
      <c r="M65" s="156"/>
      <c r="N65" s="156"/>
      <c r="O65" s="76"/>
      <c r="Q65" s="16"/>
    </row>
    <row r="66" spans="2:17" ht="14.4" customHeight="1" x14ac:dyDescent="0.25"/>
    <row r="67" spans="2:17" ht="14.4" customHeight="1" x14ac:dyDescent="0.25"/>
    <row r="68" spans="2:17" ht="14.4" customHeight="1" x14ac:dyDescent="0.25"/>
    <row r="69" spans="2:17" ht="14.4" customHeight="1" x14ac:dyDescent="0.25"/>
    <row r="70" spans="2:17" ht="14.4" customHeight="1" x14ac:dyDescent="0.25"/>
    <row r="71" spans="2:17" ht="14.4" customHeight="1" x14ac:dyDescent="0.25"/>
    <row r="72" spans="2:17" ht="14.4" customHeight="1" x14ac:dyDescent="0.25"/>
    <row r="73" spans="2:17" ht="14.4" customHeight="1" x14ac:dyDescent="0.25"/>
    <row r="74" spans="2:17" ht="14.4" customHeight="1" x14ac:dyDescent="0.25"/>
    <row r="75" spans="2:17" ht="14.4" customHeight="1" x14ac:dyDescent="0.25"/>
    <row r="76" spans="2:17" ht="14.4" customHeight="1" x14ac:dyDescent="0.25"/>
    <row r="77" spans="2:17" ht="14.4" customHeight="1" x14ac:dyDescent="0.25"/>
  </sheetData>
  <mergeCells count="29">
    <mergeCell ref="A5:O6"/>
    <mergeCell ref="H13:J13"/>
    <mergeCell ref="L13:N13"/>
    <mergeCell ref="H12:N12"/>
    <mergeCell ref="B12:G13"/>
    <mergeCell ref="B29:G30"/>
    <mergeCell ref="B14:G14"/>
    <mergeCell ref="B21:G21"/>
    <mergeCell ref="B20:G20"/>
    <mergeCell ref="B19:G19"/>
    <mergeCell ref="B18:G18"/>
    <mergeCell ref="B17:G17"/>
    <mergeCell ref="B16:G16"/>
    <mergeCell ref="B57:G58"/>
    <mergeCell ref="B38:N39"/>
    <mergeCell ref="B10:N11"/>
    <mergeCell ref="B40:G41"/>
    <mergeCell ref="H40:N40"/>
    <mergeCell ref="H41:J41"/>
    <mergeCell ref="L41:N41"/>
    <mergeCell ref="B48:G48"/>
    <mergeCell ref="B49:G49"/>
    <mergeCell ref="B42:G42"/>
    <mergeCell ref="B43:G43"/>
    <mergeCell ref="B44:G44"/>
    <mergeCell ref="B45:G45"/>
    <mergeCell ref="B46:G46"/>
    <mergeCell ref="B47:G47"/>
    <mergeCell ref="B15:G15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X72"/>
  <sheetViews>
    <sheetView topLeftCell="A43" zoomScale="85" zoomScaleNormal="85" workbookViewId="0">
      <selection activeCell="W24" sqref="W2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18" width="5.6640625" style="14"/>
    <col min="19" max="19" width="6.109375" style="14" bestFit="1" customWidth="1"/>
    <col min="20" max="24" width="5.6640625" style="14"/>
    <col min="25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24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24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24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24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24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24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24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24" ht="19.95" customHeight="1" thickTop="1" thickBot="1" x14ac:dyDescent="0.45">
      <c r="A8" s="163"/>
      <c r="B8" s="164" t="s">
        <v>213</v>
      </c>
      <c r="C8" s="165"/>
      <c r="D8" s="165"/>
      <c r="E8" s="165"/>
      <c r="F8" s="165"/>
      <c r="G8" s="165"/>
      <c r="H8" s="165"/>
      <c r="I8" s="165"/>
      <c r="J8" s="165"/>
      <c r="K8" s="261"/>
      <c r="L8" s="165"/>
      <c r="M8" s="165"/>
      <c r="N8" s="165"/>
      <c r="O8" s="166"/>
      <c r="P8" s="12"/>
      <c r="Q8" s="12"/>
      <c r="R8" s="16"/>
      <c r="S8" s="16"/>
      <c r="T8" s="16"/>
      <c r="U8" s="16"/>
      <c r="V8" s="16"/>
      <c r="W8" s="16"/>
      <c r="X8" s="16"/>
    </row>
    <row r="9" spans="1:24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24" ht="16.5" customHeight="1" thickTop="1" thickBot="1" x14ac:dyDescent="0.3">
      <c r="A10" s="331"/>
      <c r="B10" s="617" t="s">
        <v>203</v>
      </c>
      <c r="C10" s="617"/>
      <c r="D10" s="617"/>
      <c r="E10" s="617"/>
      <c r="F10" s="617"/>
      <c r="G10" s="617"/>
      <c r="H10" s="617"/>
      <c r="I10" s="617"/>
      <c r="J10" s="617"/>
      <c r="K10" s="617"/>
      <c r="L10" s="617"/>
      <c r="M10" s="617"/>
      <c r="N10" s="617"/>
      <c r="O10" s="12"/>
      <c r="P10" s="12"/>
      <c r="Q10" s="12"/>
      <c r="R10" s="16"/>
      <c r="S10" s="16"/>
      <c r="T10" s="16"/>
      <c r="U10" s="16"/>
      <c r="V10" s="16"/>
      <c r="W10" s="16"/>
      <c r="X10" s="16"/>
    </row>
    <row r="11" spans="1:24" ht="17.399999999999999" customHeight="1" thickTop="1" thickBot="1" x14ac:dyDescent="0.3">
      <c r="B11" s="616"/>
      <c r="C11" s="616"/>
      <c r="D11" s="616"/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17"/>
      <c r="P11" s="18"/>
      <c r="Q11" s="18"/>
      <c r="R11" s="16"/>
      <c r="S11" s="16"/>
      <c r="T11" s="16"/>
      <c r="U11" s="16"/>
      <c r="V11" s="16"/>
      <c r="W11" s="16"/>
      <c r="X11" s="16"/>
    </row>
    <row r="12" spans="1:24" ht="14.25" customHeight="1" thickTop="1" x14ac:dyDescent="0.35">
      <c r="A12" s="332"/>
      <c r="B12" s="675" t="s">
        <v>140</v>
      </c>
      <c r="C12" s="618"/>
      <c r="D12" s="618"/>
      <c r="E12" s="618"/>
      <c r="F12" s="618"/>
      <c r="G12" s="619"/>
      <c r="H12" s="622" t="s">
        <v>132</v>
      </c>
      <c r="I12" s="623"/>
      <c r="J12" s="623"/>
      <c r="K12" s="623"/>
      <c r="L12" s="623"/>
      <c r="M12" s="623"/>
      <c r="N12" s="624"/>
      <c r="O12" s="74"/>
      <c r="P12" s="74"/>
      <c r="Q12" s="75"/>
      <c r="R12" s="16"/>
      <c r="S12" s="16"/>
      <c r="T12" s="16"/>
      <c r="U12" s="16"/>
      <c r="V12" s="16"/>
      <c r="W12" s="16"/>
      <c r="X12" s="16"/>
    </row>
    <row r="13" spans="1:24" s="14" customFormat="1" ht="15" customHeight="1" x14ac:dyDescent="0.35">
      <c r="A13" s="332"/>
      <c r="B13" s="676"/>
      <c r="C13" s="620"/>
      <c r="D13" s="620"/>
      <c r="E13" s="620"/>
      <c r="F13" s="620"/>
      <c r="G13" s="621"/>
      <c r="H13" s="625">
        <v>2014</v>
      </c>
      <c r="I13" s="626"/>
      <c r="J13" s="627"/>
      <c r="K13" s="325"/>
      <c r="L13" s="628">
        <v>2015</v>
      </c>
      <c r="M13" s="626"/>
      <c r="N13" s="629"/>
      <c r="O13" s="73"/>
      <c r="P13" s="73"/>
      <c r="Q13" s="218">
        <v>63</v>
      </c>
      <c r="R13" s="32"/>
      <c r="S13" s="32">
        <v>130</v>
      </c>
      <c r="T13" s="32"/>
      <c r="U13" s="32">
        <f>S13*100/Q13-100</f>
        <v>106.34920634920636</v>
      </c>
    </row>
    <row r="14" spans="1:24" ht="15.6" x14ac:dyDescent="0.3">
      <c r="B14" s="636" t="s">
        <v>141</v>
      </c>
      <c r="C14" s="637"/>
      <c r="D14" s="637"/>
      <c r="E14" s="637"/>
      <c r="F14" s="637"/>
      <c r="G14" s="638"/>
      <c r="H14" s="322"/>
      <c r="I14" s="326">
        <v>14715</v>
      </c>
      <c r="J14" s="323"/>
      <c r="K14" s="156"/>
      <c r="L14" s="322"/>
      <c r="M14" s="326">
        <v>45693</v>
      </c>
      <c r="N14" s="323"/>
      <c r="O14" s="103"/>
      <c r="P14" s="547"/>
      <c r="Q14" s="73"/>
    </row>
    <row r="15" spans="1:24" ht="15.6" x14ac:dyDescent="0.3">
      <c r="B15" s="639" t="s">
        <v>204</v>
      </c>
      <c r="C15" s="640"/>
      <c r="D15" s="640"/>
      <c r="E15" s="640"/>
      <c r="F15" s="640"/>
      <c r="G15" s="641"/>
      <c r="H15" s="322"/>
      <c r="I15" s="326">
        <v>3107</v>
      </c>
      <c r="J15" s="323"/>
      <c r="K15" s="156"/>
      <c r="L15" s="322"/>
      <c r="M15" s="326">
        <v>4153</v>
      </c>
      <c r="N15" s="323"/>
      <c r="O15" s="153"/>
      <c r="P15" s="547"/>
      <c r="Q15" s="73"/>
    </row>
    <row r="16" spans="1:24" ht="15.6" x14ac:dyDescent="0.3">
      <c r="A16" s="64"/>
      <c r="B16" s="680" t="s">
        <v>142</v>
      </c>
      <c r="C16" s="681"/>
      <c r="D16" s="681"/>
      <c r="E16" s="681"/>
      <c r="F16" s="681"/>
      <c r="G16" s="682"/>
      <c r="H16" s="322"/>
      <c r="I16" s="326">
        <v>63</v>
      </c>
      <c r="J16" s="323"/>
      <c r="K16" s="156"/>
      <c r="L16" s="322"/>
      <c r="M16" s="326">
        <v>130</v>
      </c>
      <c r="N16" s="323"/>
      <c r="O16" s="114"/>
      <c r="P16" s="547"/>
      <c r="Q16" s="73"/>
    </row>
    <row r="17" spans="2:17" s="14" customFormat="1" ht="14.4" x14ac:dyDescent="0.3">
      <c r="B17" s="157"/>
      <c r="C17" s="157"/>
      <c r="D17" s="157"/>
      <c r="E17" s="157"/>
      <c r="F17" s="157"/>
      <c r="G17" s="157"/>
      <c r="H17" s="160"/>
      <c r="I17" s="156"/>
      <c r="J17" s="156"/>
      <c r="K17" s="156"/>
      <c r="L17" s="156"/>
      <c r="M17" s="156"/>
      <c r="N17" s="156"/>
      <c r="O17" s="114"/>
      <c r="P17" s="39"/>
      <c r="Q17" s="73"/>
    </row>
    <row r="18" spans="2:17" s="14" customFormat="1" ht="14.4" x14ac:dyDescent="0.3">
      <c r="B18" s="156"/>
      <c r="C18" s="156"/>
      <c r="D18" s="156"/>
      <c r="E18" s="156"/>
      <c r="F18" s="156"/>
      <c r="G18" s="327"/>
      <c r="H18" s="328"/>
      <c r="I18" s="156"/>
      <c r="J18" s="156"/>
      <c r="K18" s="156"/>
      <c r="L18" s="156"/>
      <c r="M18" s="156"/>
      <c r="N18" s="156"/>
      <c r="O18" s="114"/>
      <c r="P18" s="39"/>
      <c r="Q18" s="73"/>
    </row>
    <row r="19" spans="2:17" s="14" customFormat="1" ht="14.4" x14ac:dyDescent="0.3">
      <c r="B19" s="156"/>
      <c r="C19" s="156"/>
      <c r="D19" s="156"/>
      <c r="E19" s="156"/>
      <c r="F19" s="156"/>
      <c r="G19" s="327"/>
      <c r="H19" s="329"/>
      <c r="I19" s="156"/>
      <c r="J19" s="156"/>
      <c r="K19" s="156"/>
      <c r="L19" s="156"/>
      <c r="M19" s="156"/>
      <c r="N19" s="156"/>
      <c r="O19" s="114"/>
      <c r="P19" s="33"/>
      <c r="Q19" s="73"/>
    </row>
    <row r="20" spans="2:17" s="14" customFormat="1" ht="14.4" x14ac:dyDescent="0.3">
      <c r="B20" s="156"/>
      <c r="C20" s="156"/>
      <c r="D20" s="156"/>
      <c r="E20" s="156"/>
      <c r="F20" s="156"/>
      <c r="G20" s="327"/>
      <c r="H20" s="329"/>
      <c r="I20" s="156"/>
      <c r="J20" s="156"/>
      <c r="K20" s="156"/>
      <c r="L20" s="156"/>
      <c r="M20" s="156"/>
      <c r="N20" s="156"/>
      <c r="O20" s="33"/>
      <c r="P20" s="33"/>
      <c r="Q20" s="73"/>
    </row>
    <row r="21" spans="2:17" s="14" customFormat="1" ht="14.4" x14ac:dyDescent="0.3">
      <c r="B21" s="156"/>
      <c r="C21" s="156"/>
      <c r="D21" s="156"/>
      <c r="E21" s="156"/>
      <c r="F21" s="156"/>
      <c r="G21" s="327"/>
      <c r="H21" s="329"/>
      <c r="I21" s="156"/>
      <c r="J21" s="156"/>
      <c r="K21" s="156"/>
      <c r="L21" s="156"/>
      <c r="M21" s="156"/>
      <c r="N21" s="156"/>
      <c r="Q21" s="16"/>
    </row>
    <row r="22" spans="2:17" s="14" customFormat="1" ht="14.4" x14ac:dyDescent="0.3">
      <c r="B22" s="156"/>
      <c r="C22" s="156"/>
      <c r="D22" s="156"/>
      <c r="E22" s="156"/>
      <c r="F22" s="156"/>
      <c r="G22" s="327"/>
      <c r="H22" s="329"/>
      <c r="I22" s="156"/>
      <c r="J22" s="156"/>
      <c r="K22" s="156"/>
      <c r="L22" s="156"/>
      <c r="M22" s="156"/>
      <c r="N22" s="156"/>
      <c r="O22" s="76"/>
      <c r="Q22" s="16"/>
    </row>
    <row r="23" spans="2:17" s="14" customFormat="1" ht="14.4" x14ac:dyDescent="0.3">
      <c r="B23" s="156"/>
      <c r="C23" s="156"/>
      <c r="D23" s="156"/>
      <c r="E23" s="156"/>
      <c r="F23" s="156"/>
      <c r="G23" s="327"/>
      <c r="H23" s="329"/>
      <c r="I23" s="156"/>
      <c r="J23" s="156"/>
      <c r="K23" s="156"/>
      <c r="L23" s="156"/>
      <c r="M23" s="156"/>
      <c r="N23" s="156"/>
      <c r="O23" s="76"/>
      <c r="Q23" s="16"/>
    </row>
    <row r="24" spans="2:17" s="14" customFormat="1" ht="14.4" x14ac:dyDescent="0.3">
      <c r="B24" s="609"/>
      <c r="C24" s="610"/>
      <c r="D24" s="610"/>
      <c r="E24" s="610"/>
      <c r="F24" s="610"/>
      <c r="G24" s="611"/>
      <c r="H24" s="329"/>
      <c r="I24" s="156"/>
      <c r="J24" s="156"/>
      <c r="K24" s="156"/>
      <c r="L24" s="156"/>
      <c r="M24" s="156"/>
      <c r="N24" s="156"/>
      <c r="O24" s="76"/>
      <c r="Q24" s="16"/>
    </row>
    <row r="25" spans="2:17" s="14" customFormat="1" ht="14.4" x14ac:dyDescent="0.3">
      <c r="B25" s="612"/>
      <c r="C25" s="613"/>
      <c r="D25" s="613"/>
      <c r="E25" s="613"/>
      <c r="F25" s="613"/>
      <c r="G25" s="614"/>
      <c r="H25" s="329"/>
      <c r="I25" s="156"/>
      <c r="J25" s="156"/>
      <c r="K25" s="156"/>
      <c r="L25" s="156"/>
      <c r="M25" s="156"/>
      <c r="N25" s="156"/>
      <c r="O25" s="76"/>
      <c r="Q25" s="16"/>
    </row>
    <row r="26" spans="2:17" s="14" customFormat="1" ht="14.4" x14ac:dyDescent="0.3">
      <c r="B26" s="156"/>
      <c r="C26" s="156"/>
      <c r="D26" s="156"/>
      <c r="E26" s="156"/>
      <c r="F26" s="156"/>
      <c r="G26" s="327"/>
      <c r="H26" s="329"/>
      <c r="I26" s="156"/>
      <c r="J26" s="156"/>
      <c r="K26" s="156"/>
      <c r="L26" s="156"/>
      <c r="M26" s="156"/>
      <c r="N26" s="156"/>
      <c r="O26" s="76"/>
      <c r="Q26" s="16"/>
    </row>
    <row r="27" spans="2:17" s="14" customFormat="1" ht="14.4" x14ac:dyDescent="0.3">
      <c r="B27" s="156"/>
      <c r="C27" s="156"/>
      <c r="D27" s="156"/>
      <c r="E27" s="156"/>
      <c r="F27" s="156"/>
      <c r="G27" s="327"/>
      <c r="H27" s="329"/>
      <c r="I27" s="156"/>
      <c r="J27" s="156"/>
      <c r="K27" s="156"/>
      <c r="L27" s="156"/>
      <c r="M27" s="156"/>
      <c r="N27" s="156"/>
      <c r="O27" s="76"/>
      <c r="Q27" s="16"/>
    </row>
    <row r="28" spans="2:17" s="14" customFormat="1" ht="14.4" x14ac:dyDescent="0.3">
      <c r="B28" s="156"/>
      <c r="C28" s="156"/>
      <c r="D28" s="156"/>
      <c r="E28" s="156"/>
      <c r="F28" s="156"/>
      <c r="G28" s="327"/>
      <c r="H28" s="329"/>
      <c r="I28" s="156"/>
      <c r="J28" s="156"/>
      <c r="K28" s="156"/>
      <c r="L28" s="156"/>
      <c r="M28" s="156"/>
      <c r="N28" s="156"/>
      <c r="O28" s="76"/>
      <c r="Q28" s="16"/>
    </row>
    <row r="29" spans="2:17" s="14" customFormat="1" ht="14.4" x14ac:dyDescent="0.3">
      <c r="B29" s="156"/>
      <c r="C29" s="156"/>
      <c r="D29" s="156"/>
      <c r="E29" s="156"/>
      <c r="F29" s="156"/>
      <c r="G29" s="327"/>
      <c r="H29" s="329"/>
      <c r="I29" s="156"/>
      <c r="J29" s="156"/>
      <c r="K29" s="156"/>
      <c r="L29" s="156"/>
      <c r="M29" s="156"/>
      <c r="N29" s="156"/>
      <c r="O29" s="76"/>
      <c r="Q29" s="16"/>
    </row>
    <row r="30" spans="2:17" s="14" customFormat="1" ht="14.4" x14ac:dyDescent="0.3">
      <c r="B30" s="156"/>
      <c r="C30" s="156"/>
      <c r="D30" s="156"/>
      <c r="E30" s="156"/>
      <c r="F30" s="156"/>
      <c r="G30" s="327"/>
      <c r="H30" s="329"/>
      <c r="I30" s="156"/>
      <c r="J30" s="156"/>
      <c r="K30" s="156"/>
      <c r="L30" s="156"/>
      <c r="M30" s="156"/>
      <c r="N30" s="156"/>
      <c r="O30" s="76"/>
      <c r="Q30" s="16"/>
    </row>
    <row r="31" spans="2:17" s="14" customFormat="1" ht="14.4" x14ac:dyDescent="0.3">
      <c r="B31" s="156"/>
      <c r="C31" s="156"/>
      <c r="D31" s="156"/>
      <c r="E31" s="156"/>
      <c r="F31" s="156"/>
      <c r="G31" s="327"/>
      <c r="H31" s="330"/>
      <c r="I31" s="156"/>
      <c r="J31" s="156"/>
      <c r="K31" s="156"/>
      <c r="L31" s="156"/>
      <c r="M31" s="156"/>
      <c r="N31" s="156"/>
      <c r="O31" s="76"/>
      <c r="Q31" s="16"/>
    </row>
    <row r="32" spans="2:17" s="14" customFormat="1" ht="18.45" customHeight="1" x14ac:dyDescent="0.3">
      <c r="B32" s="156"/>
      <c r="C32" s="156"/>
      <c r="D32" s="156"/>
      <c r="E32" s="156"/>
      <c r="F32" s="156"/>
      <c r="G32" s="156"/>
      <c r="H32" s="157"/>
      <c r="I32" s="156"/>
      <c r="J32" s="156"/>
      <c r="K32" s="156"/>
      <c r="L32" s="156"/>
      <c r="M32" s="156"/>
      <c r="N32" s="156"/>
      <c r="O32" s="76"/>
      <c r="Q32" s="16"/>
    </row>
    <row r="33" spans="1:24" ht="16.5" customHeight="1" thickBot="1" x14ac:dyDescent="0.3">
      <c r="A33" s="331"/>
      <c r="B33" s="615" t="s">
        <v>205</v>
      </c>
      <c r="C33" s="615"/>
      <c r="D33" s="615"/>
      <c r="E33" s="615"/>
      <c r="F33" s="615"/>
      <c r="G33" s="615"/>
      <c r="H33" s="615"/>
      <c r="I33" s="615"/>
      <c r="J33" s="615"/>
      <c r="K33" s="615"/>
      <c r="L33" s="615"/>
      <c r="M33" s="615"/>
      <c r="N33" s="615"/>
      <c r="O33" s="12"/>
      <c r="P33" s="12"/>
      <c r="Q33" s="12"/>
      <c r="R33" s="16"/>
      <c r="S33" s="16"/>
      <c r="T33" s="16"/>
      <c r="U33" s="16"/>
      <c r="V33" s="16"/>
      <c r="W33" s="16"/>
      <c r="X33" s="16"/>
    </row>
    <row r="34" spans="1:24" ht="13.35" customHeight="1" thickTop="1" thickBot="1" x14ac:dyDescent="0.3">
      <c r="B34" s="616"/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N34" s="616"/>
      <c r="O34" s="17"/>
      <c r="P34" s="18"/>
      <c r="Q34" s="18"/>
      <c r="R34" s="16"/>
      <c r="S34" s="16"/>
      <c r="T34" s="16"/>
      <c r="U34" s="16"/>
      <c r="V34" s="16"/>
      <c r="W34" s="16"/>
      <c r="X34" s="16"/>
    </row>
    <row r="35" spans="1:24" ht="14.25" customHeight="1" thickTop="1" x14ac:dyDescent="0.35">
      <c r="A35" s="332"/>
      <c r="B35" s="675" t="s">
        <v>143</v>
      </c>
      <c r="C35" s="618"/>
      <c r="D35" s="618"/>
      <c r="E35" s="618"/>
      <c r="F35" s="618"/>
      <c r="G35" s="619"/>
      <c r="H35" s="622" t="s">
        <v>132</v>
      </c>
      <c r="I35" s="623"/>
      <c r="J35" s="623"/>
      <c r="K35" s="623"/>
      <c r="L35" s="623"/>
      <c r="M35" s="623"/>
      <c r="N35" s="624"/>
      <c r="O35" s="74"/>
      <c r="P35" s="74"/>
      <c r="Q35" s="75"/>
      <c r="R35" s="16"/>
      <c r="S35" s="16"/>
      <c r="T35" s="16"/>
      <c r="U35" s="16"/>
      <c r="V35" s="16"/>
      <c r="W35" s="16"/>
      <c r="X35" s="16"/>
    </row>
    <row r="36" spans="1:24" s="14" customFormat="1" ht="15" customHeight="1" x14ac:dyDescent="0.35">
      <c r="A36" s="332"/>
      <c r="B36" s="676"/>
      <c r="C36" s="620"/>
      <c r="D36" s="620"/>
      <c r="E36" s="620"/>
      <c r="F36" s="620"/>
      <c r="G36" s="621"/>
      <c r="H36" s="625">
        <v>2014</v>
      </c>
      <c r="I36" s="626"/>
      <c r="J36" s="627"/>
      <c r="K36" s="325"/>
      <c r="L36" s="628">
        <v>2015</v>
      </c>
      <c r="M36" s="626"/>
      <c r="N36" s="629"/>
      <c r="O36" s="73"/>
      <c r="P36" s="73"/>
      <c r="Q36" s="73"/>
    </row>
    <row r="37" spans="1:24" ht="15.6" x14ac:dyDescent="0.3">
      <c r="B37" s="636" t="s">
        <v>149</v>
      </c>
      <c r="C37" s="637"/>
      <c r="D37" s="637"/>
      <c r="E37" s="637"/>
      <c r="F37" s="637"/>
      <c r="G37" s="638"/>
      <c r="H37" s="322"/>
      <c r="I37" s="326">
        <v>34</v>
      </c>
      <c r="J37" s="323"/>
      <c r="K37" s="156"/>
      <c r="L37" s="322"/>
      <c r="M37" s="326">
        <v>46</v>
      </c>
      <c r="N37" s="323"/>
      <c r="O37" s="103"/>
      <c r="P37" s="547"/>
      <c r="Q37" s="73"/>
    </row>
    <row r="38" spans="1:24" ht="15.6" x14ac:dyDescent="0.3">
      <c r="B38" s="639" t="s">
        <v>152</v>
      </c>
      <c r="C38" s="640"/>
      <c r="D38" s="640"/>
      <c r="E38" s="640"/>
      <c r="F38" s="640"/>
      <c r="G38" s="641"/>
      <c r="H38" s="322"/>
      <c r="I38" s="326">
        <v>14</v>
      </c>
      <c r="J38" s="323"/>
      <c r="K38" s="156"/>
      <c r="L38" s="322"/>
      <c r="M38" s="326">
        <v>24</v>
      </c>
      <c r="N38" s="323"/>
      <c r="O38" s="153"/>
      <c r="P38" s="547"/>
      <c r="Q38" s="73"/>
    </row>
    <row r="39" spans="1:24" ht="15.6" x14ac:dyDescent="0.3">
      <c r="A39" s="64"/>
      <c r="B39" s="642" t="s">
        <v>206</v>
      </c>
      <c r="C39" s="643"/>
      <c r="D39" s="643"/>
      <c r="E39" s="643"/>
      <c r="F39" s="643"/>
      <c r="G39" s="644"/>
      <c r="H39" s="322"/>
      <c r="I39" s="326">
        <v>6</v>
      </c>
      <c r="J39" s="323"/>
      <c r="K39" s="156"/>
      <c r="L39" s="322"/>
      <c r="M39" s="326">
        <v>17</v>
      </c>
      <c r="N39" s="323"/>
      <c r="O39" s="114"/>
      <c r="P39" s="547"/>
      <c r="Q39" s="73"/>
    </row>
    <row r="40" spans="1:24" s="14" customFormat="1" ht="15.6" x14ac:dyDescent="0.3">
      <c r="A40" s="64"/>
      <c r="B40" s="677" t="s">
        <v>207</v>
      </c>
      <c r="C40" s="678"/>
      <c r="D40" s="678"/>
      <c r="E40" s="678"/>
      <c r="F40" s="678"/>
      <c r="G40" s="679"/>
      <c r="H40" s="322"/>
      <c r="I40" s="326">
        <v>3</v>
      </c>
      <c r="J40" s="323"/>
      <c r="K40" s="156"/>
      <c r="L40" s="322"/>
      <c r="M40" s="326">
        <v>17</v>
      </c>
      <c r="N40" s="323"/>
      <c r="O40" s="114"/>
      <c r="P40" s="547"/>
      <c r="Q40" s="73"/>
    </row>
    <row r="41" spans="1:24" s="14" customFormat="1" ht="15.6" x14ac:dyDescent="0.3">
      <c r="B41" s="669" t="s">
        <v>151</v>
      </c>
      <c r="C41" s="670"/>
      <c r="D41" s="670"/>
      <c r="E41" s="670"/>
      <c r="F41" s="670"/>
      <c r="G41" s="671"/>
      <c r="H41" s="322"/>
      <c r="I41" s="326">
        <v>0</v>
      </c>
      <c r="J41" s="323"/>
      <c r="K41" s="156"/>
      <c r="L41" s="322"/>
      <c r="M41" s="326">
        <v>12</v>
      </c>
      <c r="N41" s="323"/>
      <c r="O41" s="33"/>
      <c r="P41" s="547"/>
      <c r="Q41" s="73"/>
    </row>
    <row r="42" spans="1:24" s="14" customFormat="1" ht="15.6" x14ac:dyDescent="0.3">
      <c r="A42" s="64"/>
      <c r="B42" s="654" t="s">
        <v>148</v>
      </c>
      <c r="C42" s="655"/>
      <c r="D42" s="655"/>
      <c r="E42" s="655"/>
      <c r="F42" s="655"/>
      <c r="G42" s="656"/>
      <c r="H42" s="322"/>
      <c r="I42" s="326">
        <v>0</v>
      </c>
      <c r="J42" s="323"/>
      <c r="K42" s="156"/>
      <c r="L42" s="322"/>
      <c r="M42" s="326">
        <v>5</v>
      </c>
      <c r="N42" s="323"/>
      <c r="O42" s="114"/>
      <c r="P42" s="547"/>
      <c r="Q42" s="73"/>
    </row>
    <row r="43" spans="1:24" s="14" customFormat="1" ht="15.6" x14ac:dyDescent="0.3">
      <c r="A43" s="64"/>
      <c r="B43" s="645" t="s">
        <v>146</v>
      </c>
      <c r="C43" s="646"/>
      <c r="D43" s="646"/>
      <c r="E43" s="646"/>
      <c r="F43" s="646"/>
      <c r="G43" s="647"/>
      <c r="H43" s="322"/>
      <c r="I43" s="326">
        <v>4</v>
      </c>
      <c r="J43" s="323"/>
      <c r="K43" s="156"/>
      <c r="L43" s="322"/>
      <c r="M43" s="326">
        <v>5</v>
      </c>
      <c r="N43" s="323"/>
      <c r="O43" s="114"/>
      <c r="P43" s="547"/>
      <c r="Q43" s="73"/>
    </row>
    <row r="44" spans="1:24" s="14" customFormat="1" ht="15.6" x14ac:dyDescent="0.3">
      <c r="A44" s="64"/>
      <c r="B44" s="672" t="s">
        <v>144</v>
      </c>
      <c r="C44" s="673"/>
      <c r="D44" s="673"/>
      <c r="E44" s="673"/>
      <c r="F44" s="673"/>
      <c r="G44" s="674"/>
      <c r="H44" s="322"/>
      <c r="I44" s="326">
        <v>2</v>
      </c>
      <c r="J44" s="323"/>
      <c r="K44" s="156"/>
      <c r="L44" s="322"/>
      <c r="M44" s="326">
        <v>1</v>
      </c>
      <c r="N44" s="323"/>
      <c r="O44" s="114"/>
      <c r="P44" s="547"/>
      <c r="Q44" s="73"/>
    </row>
    <row r="45" spans="1:24" s="14" customFormat="1" ht="15.6" x14ac:dyDescent="0.3">
      <c r="A45" s="64"/>
      <c r="B45" s="630" t="s">
        <v>145</v>
      </c>
      <c r="C45" s="631"/>
      <c r="D45" s="631"/>
      <c r="E45" s="631"/>
      <c r="F45" s="631"/>
      <c r="G45" s="632"/>
      <c r="H45" s="322"/>
      <c r="I45" s="326">
        <v>0</v>
      </c>
      <c r="J45" s="323"/>
      <c r="K45" s="156"/>
      <c r="L45" s="322"/>
      <c r="M45" s="326">
        <v>0</v>
      </c>
      <c r="N45" s="323"/>
      <c r="O45" s="114"/>
      <c r="P45" s="547"/>
      <c r="Q45" s="73"/>
    </row>
    <row r="46" spans="1:24" s="14" customFormat="1" ht="15.6" x14ac:dyDescent="0.3">
      <c r="B46" s="657" t="s">
        <v>147</v>
      </c>
      <c r="C46" s="658"/>
      <c r="D46" s="658"/>
      <c r="E46" s="658"/>
      <c r="F46" s="658"/>
      <c r="G46" s="659"/>
      <c r="H46" s="322"/>
      <c r="I46" s="326">
        <v>0</v>
      </c>
      <c r="J46" s="323"/>
      <c r="K46" s="156"/>
      <c r="L46" s="322"/>
      <c r="M46" s="326">
        <v>0</v>
      </c>
      <c r="N46" s="323"/>
      <c r="O46" s="114"/>
      <c r="P46" s="547"/>
      <c r="Q46" s="73"/>
    </row>
    <row r="47" spans="1:24" s="14" customFormat="1" ht="15.6" x14ac:dyDescent="0.3">
      <c r="B47" s="660" t="s">
        <v>208</v>
      </c>
      <c r="C47" s="661"/>
      <c r="D47" s="661"/>
      <c r="E47" s="661"/>
      <c r="F47" s="661"/>
      <c r="G47" s="662"/>
      <c r="H47" s="322"/>
      <c r="I47" s="326">
        <v>0</v>
      </c>
      <c r="J47" s="323"/>
      <c r="K47" s="156"/>
      <c r="L47" s="322"/>
      <c r="M47" s="326">
        <v>0</v>
      </c>
      <c r="N47" s="323"/>
      <c r="O47" s="114"/>
      <c r="P47" s="547"/>
      <c r="Q47" s="73"/>
    </row>
    <row r="48" spans="1:24" s="14" customFormat="1" ht="15.6" x14ac:dyDescent="0.3">
      <c r="B48" s="663" t="s">
        <v>150</v>
      </c>
      <c r="C48" s="664"/>
      <c r="D48" s="664"/>
      <c r="E48" s="664"/>
      <c r="F48" s="664"/>
      <c r="G48" s="665"/>
      <c r="H48" s="322"/>
      <c r="I48" s="326">
        <v>0</v>
      </c>
      <c r="J48" s="323"/>
      <c r="K48" s="156"/>
      <c r="L48" s="322"/>
      <c r="M48" s="326">
        <v>0</v>
      </c>
      <c r="N48" s="323"/>
      <c r="O48" s="114"/>
      <c r="P48" s="547"/>
      <c r="Q48" s="73"/>
    </row>
    <row r="49" spans="1:17" s="14" customFormat="1" ht="15.6" x14ac:dyDescent="0.3">
      <c r="B49" s="666" t="s">
        <v>333</v>
      </c>
      <c r="C49" s="667"/>
      <c r="D49" s="667"/>
      <c r="E49" s="667"/>
      <c r="F49" s="667"/>
      <c r="G49" s="668"/>
      <c r="H49" s="322"/>
      <c r="I49" s="326">
        <v>0</v>
      </c>
      <c r="J49" s="323"/>
      <c r="K49" s="156"/>
      <c r="L49" s="322"/>
      <c r="M49" s="326">
        <v>3</v>
      </c>
      <c r="N49" s="323"/>
      <c r="P49" s="551"/>
      <c r="Q49" s="16"/>
    </row>
    <row r="50" spans="1:17" s="14" customFormat="1" ht="14.4" x14ac:dyDescent="0.3">
      <c r="B50" s="156"/>
      <c r="C50" s="156"/>
      <c r="D50" s="156"/>
      <c r="E50" s="156"/>
      <c r="F50" s="156"/>
      <c r="G50" s="327"/>
      <c r="H50" s="156"/>
      <c r="I50" s="324"/>
      <c r="J50" s="156"/>
      <c r="K50" s="156"/>
      <c r="L50" s="156"/>
      <c r="M50" s="156"/>
      <c r="N50" s="156"/>
      <c r="O50" s="76"/>
      <c r="Q50" s="16"/>
    </row>
    <row r="51" spans="1:17" s="14" customFormat="1" ht="14.4" x14ac:dyDescent="0.3">
      <c r="B51" s="156"/>
      <c r="C51" s="156"/>
      <c r="D51" s="156"/>
      <c r="E51" s="156"/>
      <c r="F51" s="156"/>
      <c r="G51" s="327"/>
      <c r="H51" s="328"/>
      <c r="I51" s="324"/>
      <c r="J51" s="156"/>
      <c r="K51" s="156"/>
      <c r="L51" s="156"/>
      <c r="M51" s="156"/>
      <c r="N51" s="156"/>
      <c r="O51" s="76"/>
      <c r="Q51" s="16"/>
    </row>
    <row r="52" spans="1:17" s="14" customFormat="1" ht="14.4" x14ac:dyDescent="0.3">
      <c r="B52" s="609"/>
      <c r="C52" s="610"/>
      <c r="D52" s="610"/>
      <c r="E52" s="610"/>
      <c r="F52" s="610"/>
      <c r="G52" s="610"/>
      <c r="H52" s="329"/>
      <c r="I52" s="324"/>
      <c r="J52" s="156"/>
      <c r="K52" s="156"/>
      <c r="L52" s="156"/>
      <c r="M52" s="156"/>
      <c r="N52" s="156"/>
      <c r="O52" s="76"/>
      <c r="Q52" s="16"/>
    </row>
    <row r="53" spans="1:17" s="14" customFormat="1" ht="14.4" x14ac:dyDescent="0.3">
      <c r="B53" s="612"/>
      <c r="C53" s="613"/>
      <c r="D53" s="613"/>
      <c r="E53" s="613"/>
      <c r="F53" s="613"/>
      <c r="G53" s="613"/>
      <c r="H53" s="329"/>
      <c r="I53" s="324"/>
      <c r="J53" s="156"/>
      <c r="K53" s="156"/>
      <c r="L53" s="156"/>
      <c r="M53" s="156"/>
      <c r="N53" s="156"/>
      <c r="O53" s="76"/>
      <c r="Q53" s="16"/>
    </row>
    <row r="54" spans="1:17" s="14" customFormat="1" ht="14.4" x14ac:dyDescent="0.3">
      <c r="B54" s="156"/>
      <c r="C54" s="156"/>
      <c r="D54" s="156"/>
      <c r="E54" s="156"/>
      <c r="F54" s="156"/>
      <c r="G54" s="327"/>
      <c r="H54" s="329"/>
      <c r="I54" s="324"/>
      <c r="J54" s="156"/>
      <c r="K54" s="156"/>
      <c r="L54" s="156"/>
      <c r="M54" s="156"/>
      <c r="N54" s="156"/>
      <c r="O54" s="76"/>
      <c r="Q54" s="16"/>
    </row>
    <row r="55" spans="1:17" s="14" customFormat="1" ht="14.4" x14ac:dyDescent="0.3">
      <c r="B55" s="156"/>
      <c r="C55" s="156"/>
      <c r="D55" s="156"/>
      <c r="E55" s="156"/>
      <c r="F55" s="156"/>
      <c r="G55" s="327"/>
      <c r="H55" s="329"/>
      <c r="I55" s="324"/>
      <c r="J55" s="156"/>
      <c r="K55" s="156"/>
      <c r="L55" s="156"/>
      <c r="M55" s="156"/>
      <c r="N55" s="156"/>
      <c r="O55" s="76"/>
      <c r="Q55" s="16"/>
    </row>
    <row r="56" spans="1:17" s="14" customFormat="1" ht="14.4" x14ac:dyDescent="0.3">
      <c r="B56" s="156"/>
      <c r="C56" s="156"/>
      <c r="D56" s="156"/>
      <c r="E56" s="156"/>
      <c r="F56" s="156"/>
      <c r="G56" s="327"/>
      <c r="H56" s="329"/>
      <c r="I56" s="324"/>
      <c r="J56" s="156"/>
      <c r="K56" s="156"/>
      <c r="L56" s="156"/>
      <c r="M56" s="156"/>
      <c r="N56" s="156"/>
      <c r="O56" s="76"/>
      <c r="Q56" s="16"/>
    </row>
    <row r="57" spans="1:17" s="14" customFormat="1" ht="14.4" x14ac:dyDescent="0.3">
      <c r="B57" s="156"/>
      <c r="C57" s="156"/>
      <c r="D57" s="156"/>
      <c r="E57" s="156"/>
      <c r="F57" s="156"/>
      <c r="G57" s="327"/>
      <c r="H57" s="329"/>
      <c r="I57" s="324"/>
      <c r="J57" s="156"/>
      <c r="K57" s="156"/>
      <c r="L57" s="156"/>
      <c r="M57" s="156"/>
      <c r="N57" s="156"/>
      <c r="O57" s="76"/>
      <c r="Q57" s="16"/>
    </row>
    <row r="58" spans="1:17" s="14" customFormat="1" ht="14.4" x14ac:dyDescent="0.3">
      <c r="B58" s="156"/>
      <c r="C58" s="156"/>
      <c r="D58" s="156"/>
      <c r="E58" s="156"/>
      <c r="F58" s="156"/>
      <c r="G58" s="327"/>
      <c r="H58" s="329"/>
      <c r="I58" s="324"/>
      <c r="J58" s="156"/>
      <c r="K58" s="156"/>
      <c r="L58" s="156"/>
      <c r="M58" s="156"/>
      <c r="N58" s="156"/>
      <c r="O58" s="76"/>
      <c r="Q58" s="16"/>
    </row>
    <row r="59" spans="1:17" s="14" customFormat="1" ht="14.4" customHeight="1" x14ac:dyDescent="0.3">
      <c r="B59" s="156"/>
      <c r="C59" s="156"/>
      <c r="D59" s="156"/>
      <c r="E59" s="156"/>
      <c r="F59" s="156"/>
      <c r="G59" s="327"/>
      <c r="H59" s="329"/>
      <c r="I59" s="324"/>
      <c r="J59" s="156"/>
      <c r="K59" s="156"/>
      <c r="L59" s="156"/>
      <c r="M59" s="156"/>
      <c r="N59" s="156"/>
      <c r="O59" s="76"/>
      <c r="Q59" s="16"/>
    </row>
    <row r="60" spans="1:17" s="14" customFormat="1" ht="14.4" x14ac:dyDescent="0.3">
      <c r="B60" s="156"/>
      <c r="C60" s="156"/>
      <c r="D60" s="156"/>
      <c r="E60" s="156"/>
      <c r="F60" s="156"/>
      <c r="G60" s="156"/>
      <c r="H60" s="329"/>
      <c r="I60" s="156"/>
      <c r="J60" s="156"/>
      <c r="K60" s="156"/>
      <c r="L60" s="156"/>
      <c r="M60" s="156"/>
      <c r="N60" s="156"/>
      <c r="O60" s="76"/>
      <c r="Q60" s="16"/>
    </row>
    <row r="61" spans="1:17" s="14" customFormat="1" ht="14.4" customHeight="1" x14ac:dyDescent="0.3">
      <c r="A61" s="16"/>
      <c r="B61" s="16"/>
      <c r="C61" s="16"/>
      <c r="D61" s="16"/>
      <c r="E61" s="16"/>
      <c r="F61" s="16"/>
      <c r="G61" s="16"/>
      <c r="H61" s="329"/>
      <c r="I61" s="16"/>
      <c r="J61" s="16"/>
      <c r="K61" s="16"/>
      <c r="L61" s="16"/>
      <c r="M61" s="16"/>
      <c r="N61" s="16"/>
      <c r="O61" s="16"/>
      <c r="P61" s="16"/>
      <c r="Q61" s="16"/>
    </row>
    <row r="62" spans="1:17" s="14" customFormat="1" ht="14.4" customHeight="1" x14ac:dyDescent="0.3">
      <c r="A62" s="16"/>
      <c r="B62" s="16"/>
      <c r="C62" s="16"/>
      <c r="D62" s="16"/>
      <c r="E62" s="16"/>
      <c r="F62" s="16"/>
      <c r="G62" s="16"/>
      <c r="H62" s="329"/>
      <c r="I62" s="16"/>
      <c r="J62" s="16"/>
      <c r="K62" s="16"/>
      <c r="L62" s="16"/>
      <c r="M62" s="16"/>
      <c r="N62" s="16"/>
      <c r="O62" s="16"/>
      <c r="P62" s="16"/>
      <c r="Q62" s="16"/>
    </row>
    <row r="63" spans="1:17" s="14" customFormat="1" ht="14.4" customHeight="1" x14ac:dyDescent="0.3">
      <c r="A63" s="16"/>
      <c r="B63" s="16"/>
      <c r="C63" s="16"/>
      <c r="D63" s="16"/>
      <c r="E63" s="16"/>
      <c r="F63" s="16"/>
      <c r="G63" s="16"/>
      <c r="H63" s="329"/>
      <c r="I63" s="16"/>
      <c r="J63" s="16"/>
      <c r="K63" s="16"/>
      <c r="L63" s="16"/>
      <c r="M63" s="16"/>
      <c r="N63" s="16"/>
      <c r="O63" s="16"/>
      <c r="P63" s="16"/>
      <c r="Q63" s="16"/>
    </row>
    <row r="64" spans="1:17" s="14" customFormat="1" ht="14.4" customHeight="1" x14ac:dyDescent="0.3">
      <c r="A64" s="16"/>
      <c r="B64" s="16"/>
      <c r="C64" s="16"/>
      <c r="D64" s="16"/>
      <c r="E64" s="16"/>
      <c r="F64" s="16"/>
      <c r="G64" s="16"/>
      <c r="H64" s="330"/>
      <c r="I64" s="16"/>
      <c r="J64" s="16"/>
      <c r="K64" s="16"/>
      <c r="L64" s="16"/>
      <c r="M64" s="16"/>
      <c r="N64" s="16"/>
      <c r="O64" s="16"/>
      <c r="P64" s="16"/>
      <c r="Q64" s="16"/>
    </row>
    <row r="65" spans="1:17" s="14" customFormat="1" ht="14.4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</row>
    <row r="66" spans="1:17" s="14" customFormat="1" ht="14.4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</row>
    <row r="67" spans="1:17" s="14" customFormat="1" ht="14.4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</row>
    <row r="68" spans="1:17" s="14" customFormat="1" ht="14.4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</row>
    <row r="69" spans="1:17" s="14" customFormat="1" ht="14.4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</row>
    <row r="70" spans="1:17" s="14" customFormat="1" ht="14.4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</row>
    <row r="71" spans="1:17" s="14" customFormat="1" ht="14.4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</row>
    <row r="72" spans="1:17" s="14" customFormat="1" ht="14.4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</row>
  </sheetData>
  <mergeCells count="29">
    <mergeCell ref="B14:G14"/>
    <mergeCell ref="B15:G15"/>
    <mergeCell ref="B16:G16"/>
    <mergeCell ref="A5:O6"/>
    <mergeCell ref="B10:N11"/>
    <mergeCell ref="B12:G13"/>
    <mergeCell ref="H12:N12"/>
    <mergeCell ref="H13:J13"/>
    <mergeCell ref="L13:N13"/>
    <mergeCell ref="B41:G41"/>
    <mergeCell ref="B44:G44"/>
    <mergeCell ref="B24:G25"/>
    <mergeCell ref="B33:N34"/>
    <mergeCell ref="B35:G36"/>
    <mergeCell ref="H35:N35"/>
    <mergeCell ref="H36:J36"/>
    <mergeCell ref="L36:N36"/>
    <mergeCell ref="B37:G37"/>
    <mergeCell ref="B38:G38"/>
    <mergeCell ref="B39:G39"/>
    <mergeCell ref="B43:G43"/>
    <mergeCell ref="B40:G40"/>
    <mergeCell ref="B45:G45"/>
    <mergeCell ref="B42:G42"/>
    <mergeCell ref="B52:G53"/>
    <mergeCell ref="B46:G46"/>
    <mergeCell ref="B47:G47"/>
    <mergeCell ref="B48:G48"/>
    <mergeCell ref="B49:G49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X77"/>
  <sheetViews>
    <sheetView topLeftCell="A13" zoomScale="85" zoomScaleNormal="85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24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24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24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24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24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24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24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24" ht="19.95" customHeight="1" thickTop="1" thickBot="1" x14ac:dyDescent="0.45">
      <c r="A8" s="163"/>
      <c r="B8" s="164" t="s">
        <v>213</v>
      </c>
      <c r="C8" s="165"/>
      <c r="D8" s="165"/>
      <c r="E8" s="165"/>
      <c r="F8" s="165"/>
      <c r="G8" s="165"/>
      <c r="H8" s="165"/>
      <c r="I8" s="165"/>
      <c r="J8" s="165"/>
      <c r="K8" s="261"/>
      <c r="L8" s="165"/>
      <c r="M8" s="165"/>
      <c r="N8" s="165"/>
      <c r="O8" s="166"/>
      <c r="P8" s="12"/>
      <c r="Q8" s="12"/>
      <c r="R8" s="16"/>
      <c r="S8" s="16"/>
      <c r="T8" s="16"/>
      <c r="U8" s="16"/>
      <c r="V8" s="16"/>
      <c r="W8" s="16"/>
      <c r="X8" s="16"/>
    </row>
    <row r="9" spans="1:24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24" ht="16.5" customHeight="1" thickTop="1" thickBot="1" x14ac:dyDescent="0.3">
      <c r="A10" s="331"/>
      <c r="B10" s="617" t="s">
        <v>210</v>
      </c>
      <c r="C10" s="617"/>
      <c r="D10" s="617"/>
      <c r="E10" s="617"/>
      <c r="F10" s="617"/>
      <c r="G10" s="617"/>
      <c r="H10" s="617"/>
      <c r="I10" s="617"/>
      <c r="J10" s="617"/>
      <c r="K10" s="617"/>
      <c r="L10" s="617"/>
      <c r="M10" s="617"/>
      <c r="N10" s="617"/>
      <c r="O10" s="12"/>
      <c r="P10" s="12"/>
      <c r="Q10" s="12"/>
      <c r="R10" s="16"/>
      <c r="S10" s="16"/>
      <c r="T10" s="16"/>
      <c r="U10" s="16"/>
      <c r="V10" s="16"/>
      <c r="W10" s="16"/>
      <c r="X10" s="16"/>
    </row>
    <row r="11" spans="1:24" ht="17.399999999999999" customHeight="1" thickTop="1" thickBot="1" x14ac:dyDescent="0.3">
      <c r="B11" s="616"/>
      <c r="C11" s="616"/>
      <c r="D11" s="616"/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17"/>
      <c r="P11" s="18"/>
      <c r="Q11" s="18"/>
      <c r="R11" s="16"/>
      <c r="S11" s="16"/>
      <c r="T11" s="16"/>
      <c r="U11" s="16"/>
      <c r="V11" s="16"/>
      <c r="W11" s="16"/>
      <c r="X11" s="16"/>
    </row>
    <row r="12" spans="1:24" ht="14.25" customHeight="1" thickTop="1" x14ac:dyDescent="0.35">
      <c r="A12" s="332"/>
      <c r="B12" s="618" t="s">
        <v>143</v>
      </c>
      <c r="C12" s="618"/>
      <c r="D12" s="618"/>
      <c r="E12" s="618"/>
      <c r="F12" s="618"/>
      <c r="G12" s="619"/>
      <c r="H12" s="700" t="s">
        <v>209</v>
      </c>
      <c r="I12" s="701"/>
      <c r="J12" s="701"/>
      <c r="K12" s="701"/>
      <c r="L12" s="701"/>
      <c r="M12" s="701"/>
      <c r="N12" s="702"/>
      <c r="O12" s="74"/>
      <c r="P12" s="74"/>
      <c r="Q12" s="75"/>
      <c r="R12" s="16"/>
      <c r="S12" s="16"/>
      <c r="T12" s="16"/>
      <c r="U12" s="16"/>
      <c r="V12" s="16"/>
      <c r="W12" s="16"/>
      <c r="X12" s="16"/>
    </row>
    <row r="13" spans="1:24" s="14" customFormat="1" ht="15" customHeight="1" x14ac:dyDescent="0.35">
      <c r="A13" s="332"/>
      <c r="B13" s="620"/>
      <c r="C13" s="620"/>
      <c r="D13" s="620"/>
      <c r="E13" s="620"/>
      <c r="F13" s="620"/>
      <c r="G13" s="621"/>
      <c r="H13" s="625">
        <v>2014</v>
      </c>
      <c r="I13" s="626"/>
      <c r="J13" s="627"/>
      <c r="K13" s="325"/>
      <c r="L13" s="628">
        <v>2015</v>
      </c>
      <c r="M13" s="626"/>
      <c r="N13" s="629"/>
      <c r="O13" s="73"/>
      <c r="P13" s="73"/>
      <c r="Q13" s="73"/>
    </row>
    <row r="14" spans="1:24" ht="15.6" x14ac:dyDescent="0.3">
      <c r="B14" s="636" t="s">
        <v>149</v>
      </c>
      <c r="C14" s="637"/>
      <c r="D14" s="637"/>
      <c r="E14" s="637"/>
      <c r="F14" s="637"/>
      <c r="G14" s="638"/>
      <c r="H14" s="322"/>
      <c r="I14" s="326">
        <v>5</v>
      </c>
      <c r="J14" s="323"/>
      <c r="K14" s="156"/>
      <c r="L14" s="322"/>
      <c r="M14" s="326">
        <v>0</v>
      </c>
      <c r="N14" s="323"/>
      <c r="O14" s="103"/>
      <c r="P14" s="33"/>
      <c r="Q14" s="73"/>
    </row>
    <row r="15" spans="1:24" ht="15.6" x14ac:dyDescent="0.3">
      <c r="B15" s="639" t="s">
        <v>152</v>
      </c>
      <c r="C15" s="640"/>
      <c r="D15" s="640"/>
      <c r="E15" s="640"/>
      <c r="F15" s="640"/>
      <c r="G15" s="641"/>
      <c r="H15" s="322"/>
      <c r="I15" s="326">
        <v>1</v>
      </c>
      <c r="J15" s="323"/>
      <c r="K15" s="156"/>
      <c r="L15" s="322"/>
      <c r="M15" s="326">
        <v>3</v>
      </c>
      <c r="N15" s="323"/>
      <c r="O15" s="153"/>
      <c r="P15" s="154"/>
      <c r="Q15" s="73"/>
    </row>
    <row r="16" spans="1:24" ht="15.6" x14ac:dyDescent="0.3">
      <c r="A16" s="64"/>
      <c r="B16" s="642" t="s">
        <v>206</v>
      </c>
      <c r="C16" s="643"/>
      <c r="D16" s="643"/>
      <c r="E16" s="643"/>
      <c r="F16" s="643"/>
      <c r="G16" s="644"/>
      <c r="H16" s="322"/>
      <c r="I16" s="326">
        <v>1</v>
      </c>
      <c r="J16" s="323"/>
      <c r="K16" s="156"/>
      <c r="L16" s="322"/>
      <c r="M16" s="326">
        <v>1</v>
      </c>
      <c r="N16" s="323"/>
      <c r="O16" s="114"/>
      <c r="P16" s="39"/>
      <c r="Q16" s="73"/>
    </row>
    <row r="17" spans="1:17" s="14" customFormat="1" ht="15.6" x14ac:dyDescent="0.3">
      <c r="A17" s="64"/>
      <c r="B17" s="648" t="s">
        <v>207</v>
      </c>
      <c r="C17" s="649"/>
      <c r="D17" s="649"/>
      <c r="E17" s="649"/>
      <c r="F17" s="649"/>
      <c r="G17" s="650"/>
      <c r="H17" s="322"/>
      <c r="I17" s="326">
        <v>3</v>
      </c>
      <c r="J17" s="323"/>
      <c r="K17" s="156"/>
      <c r="L17" s="322"/>
      <c r="M17" s="326">
        <v>7</v>
      </c>
      <c r="N17" s="323"/>
      <c r="O17" s="114"/>
      <c r="P17" s="39"/>
      <c r="Q17" s="73"/>
    </row>
    <row r="18" spans="1:17" s="14" customFormat="1" ht="15.6" x14ac:dyDescent="0.3">
      <c r="B18" s="706" t="s">
        <v>151</v>
      </c>
      <c r="C18" s="707"/>
      <c r="D18" s="707"/>
      <c r="E18" s="707"/>
      <c r="F18" s="707"/>
      <c r="G18" s="708"/>
      <c r="H18" s="322"/>
      <c r="I18" s="326">
        <v>0</v>
      </c>
      <c r="J18" s="323"/>
      <c r="K18" s="156"/>
      <c r="L18" s="322"/>
      <c r="M18" s="326">
        <v>0</v>
      </c>
      <c r="N18" s="323"/>
      <c r="O18" s="33"/>
      <c r="P18" s="33"/>
      <c r="Q18" s="73"/>
    </row>
    <row r="19" spans="1:17" s="14" customFormat="1" ht="15.6" x14ac:dyDescent="0.3">
      <c r="A19" s="64"/>
      <c r="B19" s="654" t="s">
        <v>148</v>
      </c>
      <c r="C19" s="655"/>
      <c r="D19" s="655"/>
      <c r="E19" s="655"/>
      <c r="F19" s="655"/>
      <c r="G19" s="656"/>
      <c r="H19" s="322"/>
      <c r="I19" s="326">
        <v>2</v>
      </c>
      <c r="J19" s="323"/>
      <c r="K19" s="156"/>
      <c r="L19" s="322"/>
      <c r="M19" s="326">
        <v>0</v>
      </c>
      <c r="N19" s="323"/>
      <c r="O19" s="114"/>
      <c r="P19" s="39"/>
      <c r="Q19" s="73"/>
    </row>
    <row r="20" spans="1:17" s="14" customFormat="1" ht="15.6" x14ac:dyDescent="0.3">
      <c r="A20" s="64"/>
      <c r="B20" s="703" t="s">
        <v>146</v>
      </c>
      <c r="C20" s="704"/>
      <c r="D20" s="704"/>
      <c r="E20" s="704"/>
      <c r="F20" s="704"/>
      <c r="G20" s="705"/>
      <c r="H20" s="322"/>
      <c r="I20" s="326">
        <v>0</v>
      </c>
      <c r="J20" s="323"/>
      <c r="K20" s="156"/>
      <c r="L20" s="322"/>
      <c r="M20" s="326">
        <v>1</v>
      </c>
      <c r="N20" s="323"/>
      <c r="O20" s="114"/>
      <c r="P20" s="39"/>
      <c r="Q20" s="73"/>
    </row>
    <row r="21" spans="1:17" s="14" customFormat="1" ht="15.6" x14ac:dyDescent="0.3">
      <c r="A21" s="64"/>
      <c r="B21" s="651" t="s">
        <v>144</v>
      </c>
      <c r="C21" s="652"/>
      <c r="D21" s="652"/>
      <c r="E21" s="652"/>
      <c r="F21" s="652"/>
      <c r="G21" s="653"/>
      <c r="H21" s="322"/>
      <c r="I21" s="326">
        <v>0</v>
      </c>
      <c r="J21" s="323"/>
      <c r="K21" s="156"/>
      <c r="L21" s="322"/>
      <c r="M21" s="326">
        <v>0</v>
      </c>
      <c r="N21" s="323"/>
      <c r="O21" s="114"/>
      <c r="P21" s="39"/>
      <c r="Q21" s="73"/>
    </row>
    <row r="22" spans="1:17" s="14" customFormat="1" ht="15.6" x14ac:dyDescent="0.3">
      <c r="A22" s="64"/>
      <c r="B22" s="630" t="s">
        <v>145</v>
      </c>
      <c r="C22" s="631"/>
      <c r="D22" s="631"/>
      <c r="E22" s="631"/>
      <c r="F22" s="631"/>
      <c r="G22" s="632"/>
      <c r="H22" s="322"/>
      <c r="I22" s="326">
        <v>0</v>
      </c>
      <c r="J22" s="323"/>
      <c r="K22" s="156"/>
      <c r="L22" s="322"/>
      <c r="M22" s="326">
        <v>0</v>
      </c>
      <c r="N22" s="323"/>
      <c r="O22" s="114"/>
      <c r="P22" s="39"/>
      <c r="Q22" s="73"/>
    </row>
    <row r="23" spans="1:17" s="14" customFormat="1" ht="15.6" x14ac:dyDescent="0.3">
      <c r="B23" s="657" t="s">
        <v>147</v>
      </c>
      <c r="C23" s="658"/>
      <c r="D23" s="658"/>
      <c r="E23" s="658"/>
      <c r="F23" s="658"/>
      <c r="G23" s="659"/>
      <c r="H23" s="322"/>
      <c r="I23" s="326">
        <v>0</v>
      </c>
      <c r="J23" s="323"/>
      <c r="K23" s="156"/>
      <c r="L23" s="322"/>
      <c r="M23" s="326">
        <v>0</v>
      </c>
      <c r="N23" s="323"/>
      <c r="O23" s="114"/>
      <c r="P23" s="39"/>
      <c r="Q23" s="73"/>
    </row>
    <row r="24" spans="1:17" s="14" customFormat="1" ht="15.6" x14ac:dyDescent="0.3">
      <c r="B24" s="660" t="s">
        <v>208</v>
      </c>
      <c r="C24" s="661"/>
      <c r="D24" s="661"/>
      <c r="E24" s="661"/>
      <c r="F24" s="661"/>
      <c r="G24" s="662"/>
      <c r="H24" s="322"/>
      <c r="I24" s="326">
        <v>0</v>
      </c>
      <c r="J24" s="323"/>
      <c r="K24" s="156"/>
      <c r="L24" s="322"/>
      <c r="M24" s="326">
        <v>0</v>
      </c>
      <c r="N24" s="323"/>
      <c r="O24" s="114"/>
      <c r="P24" s="39"/>
      <c r="Q24" s="73"/>
    </row>
    <row r="25" spans="1:17" s="14" customFormat="1" ht="15.6" x14ac:dyDescent="0.3">
      <c r="B25" s="663" t="s">
        <v>150</v>
      </c>
      <c r="C25" s="664"/>
      <c r="D25" s="664"/>
      <c r="E25" s="664"/>
      <c r="F25" s="664"/>
      <c r="G25" s="665"/>
      <c r="H25" s="322"/>
      <c r="I25" s="326">
        <v>0</v>
      </c>
      <c r="J25" s="323"/>
      <c r="K25" s="156"/>
      <c r="L25" s="322"/>
      <c r="M25" s="326">
        <v>0</v>
      </c>
      <c r="N25" s="323"/>
      <c r="O25" s="114"/>
      <c r="P25" s="33"/>
      <c r="Q25" s="73"/>
    </row>
    <row r="26" spans="1:17" s="14" customFormat="1" ht="14.4" x14ac:dyDescent="0.3">
      <c r="B26" s="156"/>
      <c r="C26" s="156"/>
      <c r="D26" s="156"/>
      <c r="E26" s="156"/>
      <c r="F26" s="156"/>
      <c r="G26" s="327"/>
      <c r="H26" s="156"/>
      <c r="I26" s="156"/>
      <c r="J26" s="156"/>
      <c r="K26" s="156"/>
      <c r="L26" s="156"/>
      <c r="M26" s="156"/>
      <c r="N26" s="156"/>
      <c r="Q26" s="16"/>
    </row>
    <row r="27" spans="1:17" s="14" customFormat="1" ht="14.4" x14ac:dyDescent="0.3">
      <c r="B27" s="691" t="s">
        <v>153</v>
      </c>
      <c r="C27" s="692"/>
      <c r="D27" s="692"/>
      <c r="E27" s="692"/>
      <c r="F27" s="692"/>
      <c r="G27" s="692"/>
      <c r="H27" s="692"/>
      <c r="I27" s="692"/>
      <c r="J27" s="692"/>
      <c r="K27" s="692"/>
      <c r="L27" s="692"/>
      <c r="M27" s="692"/>
      <c r="N27" s="693"/>
      <c r="O27" s="76"/>
      <c r="Q27" s="16"/>
    </row>
    <row r="28" spans="1:17" s="14" customFormat="1" ht="14.4" x14ac:dyDescent="0.3">
      <c r="B28" s="694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6"/>
      <c r="O28" s="76"/>
      <c r="Q28" s="16"/>
    </row>
    <row r="29" spans="1:17" s="14" customFormat="1" ht="14.4" customHeight="1" x14ac:dyDescent="0.3">
      <c r="B29" s="685" t="s">
        <v>332</v>
      </c>
      <c r="C29" s="686"/>
      <c r="D29" s="686"/>
      <c r="E29" s="686"/>
      <c r="F29" s="686"/>
      <c r="G29" s="686"/>
      <c r="H29" s="686"/>
      <c r="I29" s="686"/>
      <c r="J29" s="686"/>
      <c r="K29" s="686"/>
      <c r="L29" s="686"/>
      <c r="M29" s="686"/>
      <c r="N29" s="687"/>
      <c r="O29" s="76"/>
      <c r="Q29" s="16"/>
    </row>
    <row r="30" spans="1:17" s="14" customFormat="1" ht="14.4" customHeight="1" x14ac:dyDescent="0.3">
      <c r="B30" s="685"/>
      <c r="C30" s="686"/>
      <c r="D30" s="686"/>
      <c r="E30" s="686"/>
      <c r="F30" s="686"/>
      <c r="G30" s="686"/>
      <c r="H30" s="686"/>
      <c r="I30" s="686"/>
      <c r="J30" s="686"/>
      <c r="K30" s="686"/>
      <c r="L30" s="686"/>
      <c r="M30" s="686"/>
      <c r="N30" s="687"/>
      <c r="O30" s="76"/>
      <c r="Q30" s="16"/>
    </row>
    <row r="31" spans="1:17" s="14" customFormat="1" ht="14.4" x14ac:dyDescent="0.3">
      <c r="B31" s="685"/>
      <c r="C31" s="686"/>
      <c r="D31" s="686"/>
      <c r="E31" s="686"/>
      <c r="F31" s="686"/>
      <c r="G31" s="686"/>
      <c r="H31" s="686"/>
      <c r="I31" s="686"/>
      <c r="J31" s="686"/>
      <c r="K31" s="686"/>
      <c r="L31" s="686"/>
      <c r="M31" s="686"/>
      <c r="N31" s="687"/>
      <c r="O31" s="76"/>
      <c r="Q31" s="16"/>
    </row>
    <row r="32" spans="1:17" s="14" customFormat="1" ht="14.4" x14ac:dyDescent="0.3">
      <c r="B32" s="685"/>
      <c r="C32" s="686"/>
      <c r="D32" s="686"/>
      <c r="E32" s="686"/>
      <c r="F32" s="686"/>
      <c r="G32" s="686"/>
      <c r="H32" s="686"/>
      <c r="I32" s="686"/>
      <c r="J32" s="686"/>
      <c r="K32" s="686"/>
      <c r="L32" s="686"/>
      <c r="M32" s="686"/>
      <c r="N32" s="687"/>
      <c r="O32" s="76"/>
      <c r="Q32" s="16"/>
    </row>
    <row r="33" spans="1:24" s="14" customFormat="1" ht="14.4" x14ac:dyDescent="0.3">
      <c r="B33" s="688"/>
      <c r="C33" s="689"/>
      <c r="D33" s="689"/>
      <c r="E33" s="689"/>
      <c r="F33" s="689"/>
      <c r="G33" s="689"/>
      <c r="H33" s="689"/>
      <c r="I33" s="689"/>
      <c r="J33" s="689"/>
      <c r="K33" s="689"/>
      <c r="L33" s="689"/>
      <c r="M33" s="689"/>
      <c r="N33" s="690"/>
      <c r="O33" s="76"/>
      <c r="Q33" s="16"/>
    </row>
    <row r="34" spans="1:24" s="14" customFormat="1" ht="14.4" x14ac:dyDescent="0.3">
      <c r="B34" s="156"/>
      <c r="C34" s="156"/>
      <c r="D34" s="156"/>
      <c r="E34" s="156"/>
      <c r="F34" s="156"/>
      <c r="G34" s="327"/>
      <c r="H34" s="156"/>
      <c r="I34" s="156"/>
      <c r="J34" s="156"/>
      <c r="K34" s="156"/>
      <c r="L34" s="156"/>
      <c r="M34" s="156"/>
      <c r="N34" s="156"/>
      <c r="O34" s="76"/>
      <c r="Q34" s="16"/>
    </row>
    <row r="35" spans="1:24" s="14" customFormat="1" ht="14.4" x14ac:dyDescent="0.3">
      <c r="B35" s="156"/>
      <c r="C35" s="156"/>
      <c r="D35" s="156"/>
      <c r="E35" s="156"/>
      <c r="F35" s="156"/>
      <c r="G35" s="327"/>
      <c r="H35" s="156"/>
      <c r="I35" s="156"/>
      <c r="J35" s="156"/>
      <c r="K35" s="156"/>
      <c r="L35" s="156"/>
      <c r="M35" s="156"/>
      <c r="N35" s="156"/>
      <c r="O35" s="76"/>
      <c r="Q35" s="16"/>
    </row>
    <row r="36" spans="1:24" s="14" customFormat="1" ht="14.4" x14ac:dyDescent="0.3">
      <c r="B36" s="156"/>
      <c r="C36" s="156"/>
      <c r="D36" s="156"/>
      <c r="E36" s="156"/>
      <c r="F36" s="156"/>
      <c r="G36" s="327"/>
      <c r="H36" s="156"/>
      <c r="I36" s="156"/>
      <c r="J36" s="156"/>
      <c r="K36" s="156"/>
      <c r="L36" s="156"/>
      <c r="M36" s="156"/>
      <c r="N36" s="156"/>
      <c r="O36" s="76"/>
      <c r="Q36" s="16"/>
    </row>
    <row r="37" spans="1:24" s="14" customFormat="1" ht="18.45" customHeight="1" x14ac:dyDescent="0.3">
      <c r="B37" s="156"/>
      <c r="C37" s="156"/>
      <c r="D37" s="156"/>
      <c r="E37" s="156"/>
      <c r="F37" s="156"/>
      <c r="G37" s="156"/>
      <c r="H37" s="157"/>
      <c r="I37" s="156"/>
      <c r="J37" s="156"/>
      <c r="K37" s="156"/>
      <c r="L37" s="156"/>
      <c r="M37" s="156"/>
      <c r="N37" s="156"/>
      <c r="O37" s="76"/>
      <c r="Q37" s="16"/>
    </row>
    <row r="38" spans="1:24" ht="16.5" customHeight="1" thickBot="1" x14ac:dyDescent="0.3">
      <c r="A38" s="331"/>
      <c r="B38" s="615"/>
      <c r="C38" s="615"/>
      <c r="D38" s="615"/>
      <c r="E38" s="615"/>
      <c r="F38" s="615"/>
      <c r="G38" s="615"/>
      <c r="H38" s="615"/>
      <c r="I38" s="615"/>
      <c r="J38" s="615"/>
      <c r="K38" s="615"/>
      <c r="L38" s="615"/>
      <c r="M38" s="615"/>
      <c r="N38" s="615"/>
      <c r="O38" s="12"/>
      <c r="P38" s="12"/>
      <c r="Q38" s="12"/>
      <c r="R38" s="16"/>
      <c r="S38" s="16"/>
      <c r="T38" s="16"/>
      <c r="U38" s="16"/>
      <c r="V38" s="16"/>
      <c r="W38" s="16"/>
      <c r="X38" s="16"/>
    </row>
    <row r="39" spans="1:24" ht="13.35" customHeight="1" thickTop="1" thickBot="1" x14ac:dyDescent="0.3">
      <c r="B39" s="616"/>
      <c r="C39" s="616"/>
      <c r="D39" s="616"/>
      <c r="E39" s="616"/>
      <c r="F39" s="616"/>
      <c r="G39" s="616"/>
      <c r="H39" s="616"/>
      <c r="I39" s="616"/>
      <c r="J39" s="616"/>
      <c r="K39" s="616"/>
      <c r="L39" s="616"/>
      <c r="M39" s="616"/>
      <c r="N39" s="616"/>
      <c r="O39" s="17"/>
      <c r="P39" s="18"/>
      <c r="Q39" s="18"/>
      <c r="R39" s="16"/>
      <c r="S39" s="16"/>
      <c r="T39" s="16"/>
      <c r="U39" s="16"/>
      <c r="V39" s="16"/>
      <c r="W39" s="16"/>
      <c r="X39" s="16"/>
    </row>
    <row r="40" spans="1:24" ht="14.25" customHeight="1" thickTop="1" x14ac:dyDescent="0.35">
      <c r="B40" s="697"/>
      <c r="C40" s="697"/>
      <c r="D40" s="697"/>
      <c r="E40" s="697"/>
      <c r="F40" s="697"/>
      <c r="G40" s="697"/>
      <c r="H40" s="698"/>
      <c r="I40" s="698"/>
      <c r="J40" s="698"/>
      <c r="K40" s="698"/>
      <c r="L40" s="698"/>
      <c r="M40" s="698"/>
      <c r="N40" s="698"/>
      <c r="O40" s="74"/>
      <c r="P40" s="74"/>
      <c r="Q40" s="75"/>
      <c r="R40" s="16"/>
      <c r="S40" s="16"/>
      <c r="T40" s="16"/>
      <c r="U40" s="16"/>
      <c r="V40" s="16"/>
      <c r="W40" s="16"/>
      <c r="X40" s="16"/>
    </row>
    <row r="41" spans="1:24" s="14" customFormat="1" ht="15" customHeight="1" x14ac:dyDescent="0.35">
      <c r="A41" s="16"/>
      <c r="B41" s="697"/>
      <c r="C41" s="697"/>
      <c r="D41" s="697"/>
      <c r="E41" s="697"/>
      <c r="F41" s="697"/>
      <c r="G41" s="697"/>
      <c r="H41" s="699"/>
      <c r="I41" s="699"/>
      <c r="J41" s="699"/>
      <c r="K41" s="333"/>
      <c r="L41" s="699"/>
      <c r="M41" s="699"/>
      <c r="N41" s="699"/>
      <c r="O41" s="73"/>
      <c r="P41" s="73"/>
      <c r="Q41" s="73"/>
    </row>
    <row r="42" spans="1:24" ht="15.6" x14ac:dyDescent="0.3">
      <c r="B42" s="683"/>
      <c r="C42" s="683"/>
      <c r="D42" s="683"/>
      <c r="E42" s="683"/>
      <c r="F42" s="683"/>
      <c r="G42" s="683"/>
      <c r="H42" s="334"/>
      <c r="I42" s="335"/>
      <c r="J42" s="336"/>
      <c r="K42" s="333"/>
      <c r="L42" s="334"/>
      <c r="M42" s="337"/>
      <c r="N42" s="336"/>
      <c r="O42" s="103"/>
      <c r="P42" s="33"/>
      <c r="Q42" s="73"/>
    </row>
    <row r="43" spans="1:24" ht="15.6" x14ac:dyDescent="0.3">
      <c r="B43" s="683"/>
      <c r="C43" s="683"/>
      <c r="D43" s="683"/>
      <c r="E43" s="683"/>
      <c r="F43" s="683"/>
      <c r="G43" s="683"/>
      <c r="H43" s="334"/>
      <c r="I43" s="335"/>
      <c r="J43" s="336"/>
      <c r="K43" s="333"/>
      <c r="L43" s="334"/>
      <c r="M43" s="337"/>
      <c r="N43" s="336"/>
      <c r="O43" s="153"/>
      <c r="P43" s="154"/>
      <c r="Q43" s="73"/>
    </row>
    <row r="44" spans="1:24" ht="15.6" x14ac:dyDescent="0.3">
      <c r="A44" s="64"/>
      <c r="B44" s="683"/>
      <c r="C44" s="683"/>
      <c r="D44" s="683"/>
      <c r="E44" s="683"/>
      <c r="F44" s="683"/>
      <c r="G44" s="683"/>
      <c r="H44" s="334"/>
      <c r="I44" s="335"/>
      <c r="J44" s="336"/>
      <c r="K44" s="333"/>
      <c r="L44" s="334"/>
      <c r="M44" s="337"/>
      <c r="N44" s="336"/>
      <c r="O44" s="191"/>
      <c r="P44" s="39"/>
      <c r="Q44" s="73"/>
    </row>
    <row r="45" spans="1:24" s="14" customFormat="1" ht="15.6" x14ac:dyDescent="0.3">
      <c r="A45" s="64"/>
      <c r="B45" s="683"/>
      <c r="C45" s="683"/>
      <c r="D45" s="683"/>
      <c r="E45" s="683"/>
      <c r="F45" s="683"/>
      <c r="G45" s="683"/>
      <c r="H45" s="334"/>
      <c r="I45" s="335"/>
      <c r="J45" s="336"/>
      <c r="K45" s="333"/>
      <c r="L45" s="334"/>
      <c r="M45" s="337"/>
      <c r="N45" s="336"/>
      <c r="O45" s="191"/>
      <c r="P45" s="39"/>
      <c r="Q45" s="73"/>
    </row>
    <row r="46" spans="1:24" s="14" customFormat="1" ht="15.6" x14ac:dyDescent="0.3">
      <c r="A46" s="64"/>
      <c r="B46" s="683"/>
      <c r="C46" s="683"/>
      <c r="D46" s="683"/>
      <c r="E46" s="683"/>
      <c r="F46" s="683"/>
      <c r="G46" s="683"/>
      <c r="H46" s="334"/>
      <c r="I46" s="335"/>
      <c r="J46" s="336"/>
      <c r="K46" s="333"/>
      <c r="L46" s="334"/>
      <c r="M46" s="337"/>
      <c r="N46" s="336"/>
      <c r="O46" s="191"/>
      <c r="P46" s="39"/>
      <c r="Q46" s="73"/>
    </row>
    <row r="47" spans="1:24" s="14" customFormat="1" ht="15.6" x14ac:dyDescent="0.3">
      <c r="A47" s="64"/>
      <c r="B47" s="683"/>
      <c r="C47" s="683"/>
      <c r="D47" s="683"/>
      <c r="E47" s="683"/>
      <c r="F47" s="683"/>
      <c r="G47" s="683"/>
      <c r="H47" s="334"/>
      <c r="I47" s="335"/>
      <c r="J47" s="336"/>
      <c r="K47" s="333"/>
      <c r="L47" s="334"/>
      <c r="M47" s="337"/>
      <c r="N47" s="336"/>
      <c r="O47" s="191"/>
      <c r="P47" s="39"/>
      <c r="Q47" s="73"/>
    </row>
    <row r="48" spans="1:24" s="14" customFormat="1" ht="15.6" x14ac:dyDescent="0.3">
      <c r="A48" s="64"/>
      <c r="B48" s="683"/>
      <c r="C48" s="683"/>
      <c r="D48" s="683"/>
      <c r="E48" s="683"/>
      <c r="F48" s="683"/>
      <c r="G48" s="683"/>
      <c r="H48" s="334"/>
      <c r="I48" s="335"/>
      <c r="J48" s="336"/>
      <c r="K48" s="333"/>
      <c r="L48" s="334"/>
      <c r="M48" s="337"/>
      <c r="N48" s="336"/>
      <c r="O48" s="191"/>
      <c r="P48" s="39"/>
      <c r="Q48" s="73"/>
    </row>
    <row r="49" spans="1:17" s="14" customFormat="1" ht="15.6" x14ac:dyDescent="0.3">
      <c r="A49" s="64"/>
      <c r="B49" s="683"/>
      <c r="C49" s="683"/>
      <c r="D49" s="683"/>
      <c r="E49" s="683"/>
      <c r="F49" s="683"/>
      <c r="G49" s="683"/>
      <c r="H49" s="334"/>
      <c r="I49" s="335"/>
      <c r="J49" s="336"/>
      <c r="K49" s="333"/>
      <c r="L49" s="334"/>
      <c r="M49" s="337"/>
      <c r="N49" s="336"/>
      <c r="O49" s="191"/>
      <c r="P49" s="39"/>
      <c r="Q49" s="73"/>
    </row>
    <row r="50" spans="1:17" s="14" customFormat="1" ht="14.4" x14ac:dyDescent="0.3">
      <c r="A50" s="64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191"/>
      <c r="P50" s="39"/>
      <c r="Q50" s="73"/>
    </row>
    <row r="51" spans="1:17" s="14" customFormat="1" ht="14.4" x14ac:dyDescent="0.3">
      <c r="A51" s="64"/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191"/>
      <c r="P51" s="39"/>
      <c r="Q51" s="73"/>
    </row>
    <row r="52" spans="1:17" s="14" customFormat="1" ht="14.4" x14ac:dyDescent="0.3">
      <c r="A52" s="64"/>
      <c r="B52" s="333"/>
      <c r="C52" s="333"/>
      <c r="D52" s="333"/>
      <c r="E52" s="333"/>
      <c r="F52" s="333"/>
      <c r="G52" s="333"/>
      <c r="H52" s="333"/>
      <c r="I52" s="333"/>
      <c r="J52" s="333"/>
      <c r="K52" s="333"/>
      <c r="L52" s="333"/>
      <c r="M52" s="333"/>
      <c r="N52" s="333"/>
      <c r="O52" s="191"/>
      <c r="P52" s="33"/>
      <c r="Q52" s="73"/>
    </row>
    <row r="53" spans="1:17" s="14" customFormat="1" ht="14.4" x14ac:dyDescent="0.3">
      <c r="A53" s="64"/>
      <c r="B53" s="333"/>
      <c r="C53" s="333"/>
      <c r="D53" s="333"/>
      <c r="E53" s="333"/>
      <c r="F53" s="333"/>
      <c r="G53" s="333"/>
      <c r="H53" s="333"/>
      <c r="I53" s="333"/>
      <c r="J53" s="333"/>
      <c r="K53" s="333"/>
      <c r="L53" s="333"/>
      <c r="M53" s="333"/>
      <c r="N53" s="333"/>
      <c r="O53" s="104"/>
      <c r="P53" s="33"/>
      <c r="Q53" s="73"/>
    </row>
    <row r="54" spans="1:17" s="14" customFormat="1" ht="14.4" x14ac:dyDescent="0.3">
      <c r="A54" s="64"/>
      <c r="B54" s="333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63"/>
      <c r="Q54" s="16"/>
    </row>
    <row r="55" spans="1:17" s="14" customFormat="1" ht="14.4" x14ac:dyDescent="0.3">
      <c r="A55" s="64"/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57"/>
      <c r="Q55" s="16"/>
    </row>
    <row r="56" spans="1:17" s="14" customFormat="1" ht="14.4" x14ac:dyDescent="0.3">
      <c r="A56" s="64"/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57"/>
      <c r="Q56" s="16"/>
    </row>
    <row r="57" spans="1:17" s="14" customFormat="1" ht="14.4" x14ac:dyDescent="0.3">
      <c r="A57" s="64"/>
      <c r="B57" s="684"/>
      <c r="C57" s="684"/>
      <c r="D57" s="684"/>
      <c r="E57" s="684"/>
      <c r="F57" s="684"/>
      <c r="G57" s="684"/>
      <c r="H57" s="333"/>
      <c r="I57" s="333"/>
      <c r="J57" s="333"/>
      <c r="K57" s="333"/>
      <c r="L57" s="333"/>
      <c r="M57" s="333"/>
      <c r="N57" s="333"/>
      <c r="O57" s="57"/>
      <c r="Q57" s="16"/>
    </row>
    <row r="58" spans="1:17" s="14" customFormat="1" ht="14.4" x14ac:dyDescent="0.3">
      <c r="A58" s="64"/>
      <c r="B58" s="684"/>
      <c r="C58" s="684"/>
      <c r="D58" s="684"/>
      <c r="E58" s="684"/>
      <c r="F58" s="684"/>
      <c r="G58" s="684"/>
      <c r="H58" s="333"/>
      <c r="I58" s="333"/>
      <c r="J58" s="333"/>
      <c r="K58" s="333"/>
      <c r="L58" s="333"/>
      <c r="M58" s="333"/>
      <c r="N58" s="333"/>
      <c r="O58" s="57"/>
      <c r="Q58" s="16"/>
    </row>
    <row r="59" spans="1:17" s="14" customFormat="1" ht="14.4" x14ac:dyDescent="0.3">
      <c r="A59" s="64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57"/>
      <c r="Q59" s="16"/>
    </row>
    <row r="60" spans="1:17" s="14" customFormat="1" ht="14.4" x14ac:dyDescent="0.3">
      <c r="A60" s="64"/>
      <c r="B60" s="333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57"/>
      <c r="Q60" s="16"/>
    </row>
    <row r="61" spans="1:17" s="14" customFormat="1" ht="14.4" x14ac:dyDescent="0.3">
      <c r="A61" s="64"/>
      <c r="B61" s="333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M61" s="333"/>
      <c r="N61" s="333"/>
      <c r="O61" s="57"/>
      <c r="Q61" s="16"/>
    </row>
    <row r="62" spans="1:17" s="14" customFormat="1" ht="14.4" x14ac:dyDescent="0.3">
      <c r="A62" s="64"/>
      <c r="B62" s="333"/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M62" s="333"/>
      <c r="N62" s="333"/>
      <c r="O62" s="57"/>
      <c r="Q62" s="16"/>
    </row>
    <row r="63" spans="1:17" s="14" customFormat="1" ht="14.4" x14ac:dyDescent="0.3">
      <c r="A63" s="64"/>
      <c r="B63" s="333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M63" s="333"/>
      <c r="N63" s="333"/>
      <c r="O63" s="57"/>
      <c r="Q63" s="16"/>
    </row>
    <row r="64" spans="1:17" s="14" customFormat="1" ht="14.4" customHeight="1" x14ac:dyDescent="0.3">
      <c r="A64" s="64"/>
      <c r="B64" s="333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333"/>
      <c r="N64" s="333"/>
      <c r="O64" s="57"/>
      <c r="Q64" s="16"/>
    </row>
    <row r="65" spans="2:17" s="14" customFormat="1" ht="14.4" x14ac:dyDescent="0.3"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76"/>
      <c r="Q65" s="16"/>
    </row>
    <row r="66" spans="2:17" ht="14.4" customHeight="1" x14ac:dyDescent="0.25"/>
    <row r="67" spans="2:17" ht="14.4" customHeight="1" x14ac:dyDescent="0.25"/>
    <row r="68" spans="2:17" ht="14.4" customHeight="1" x14ac:dyDescent="0.25"/>
    <row r="69" spans="2:17" ht="14.4" customHeight="1" x14ac:dyDescent="0.25"/>
    <row r="70" spans="2:17" ht="14.4" customHeight="1" x14ac:dyDescent="0.25"/>
    <row r="71" spans="2:17" ht="14.4" customHeight="1" x14ac:dyDescent="0.25"/>
    <row r="72" spans="2:17" ht="14.4" customHeight="1" x14ac:dyDescent="0.25"/>
    <row r="73" spans="2:17" ht="14.4" customHeight="1" x14ac:dyDescent="0.25"/>
    <row r="74" spans="2:17" ht="14.4" customHeight="1" x14ac:dyDescent="0.25"/>
    <row r="75" spans="2:17" ht="14.4" customHeight="1" x14ac:dyDescent="0.25"/>
    <row r="76" spans="2:17" ht="14.4" customHeight="1" x14ac:dyDescent="0.25"/>
    <row r="77" spans="2:17" ht="14.4" customHeight="1" x14ac:dyDescent="0.25"/>
  </sheetData>
  <mergeCells count="34">
    <mergeCell ref="B14:G14"/>
    <mergeCell ref="B15:G15"/>
    <mergeCell ref="B16:G16"/>
    <mergeCell ref="B20:G20"/>
    <mergeCell ref="B17:G17"/>
    <mergeCell ref="B18:G18"/>
    <mergeCell ref="B19:G19"/>
    <mergeCell ref="A5:O6"/>
    <mergeCell ref="B10:N11"/>
    <mergeCell ref="B12:G13"/>
    <mergeCell ref="H12:N12"/>
    <mergeCell ref="H13:J13"/>
    <mergeCell ref="L13:N13"/>
    <mergeCell ref="B38:N39"/>
    <mergeCell ref="B40:G41"/>
    <mergeCell ref="H40:N40"/>
    <mergeCell ref="H41:J41"/>
    <mergeCell ref="L41:N41"/>
    <mergeCell ref="B21:G21"/>
    <mergeCell ref="B48:G48"/>
    <mergeCell ref="B49:G49"/>
    <mergeCell ref="B57:G58"/>
    <mergeCell ref="B23:G23"/>
    <mergeCell ref="B24:G24"/>
    <mergeCell ref="B25:G25"/>
    <mergeCell ref="B44:G44"/>
    <mergeCell ref="B45:G45"/>
    <mergeCell ref="B46:G46"/>
    <mergeCell ref="B47:G47"/>
    <mergeCell ref="B29:N33"/>
    <mergeCell ref="B27:N28"/>
    <mergeCell ref="B42:G42"/>
    <mergeCell ref="B43:G43"/>
    <mergeCell ref="B22:G22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2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2:DD2256"/>
  <sheetViews>
    <sheetView showGridLines="0" zoomScaleNormal="100" workbookViewId="0">
      <selection activeCell="X44" sqref="X44"/>
    </sheetView>
  </sheetViews>
  <sheetFormatPr baseColWidth="10" defaultColWidth="11.5546875" defaultRowHeight="15" customHeight="1" x14ac:dyDescent="0.3"/>
  <cols>
    <col min="1" max="14" width="5.6640625" style="113" customWidth="1"/>
    <col min="15" max="15" width="5.6640625" style="101" customWidth="1"/>
    <col min="16" max="18" width="5.6640625" style="218" customWidth="1"/>
    <col min="19" max="24" width="4.6640625" style="218" customWidth="1"/>
    <col min="25" max="26" width="4.6640625" style="219" customWidth="1"/>
    <col min="27" max="27" width="19.44140625" style="102" customWidth="1"/>
    <col min="28" max="32" width="11.44140625" style="1" customWidth="1"/>
    <col min="33" max="33" width="11.88671875" style="1" customWidth="1"/>
    <col min="34" max="36" width="11.44140625" style="1" customWidth="1"/>
    <col min="37" max="37" width="12" style="1" bestFit="1" customWidth="1"/>
    <col min="38" max="39" width="11.5546875" style="113"/>
    <col min="40" max="40" width="18.33203125" style="113" bestFit="1" customWidth="1"/>
    <col min="41" max="16384" width="11.5546875" style="113"/>
  </cols>
  <sheetData>
    <row r="2" spans="1:108" ht="15" customHeight="1" x14ac:dyDescent="0.3">
      <c r="A2" s="232" t="e">
        <f>#REF!</f>
        <v>#REF!</v>
      </c>
      <c r="B2" s="102"/>
      <c r="C2" s="102"/>
      <c r="D2" s="102"/>
      <c r="E2" s="102"/>
      <c r="L2" s="567"/>
      <c r="M2" s="567"/>
      <c r="N2" s="567"/>
      <c r="O2" s="567"/>
      <c r="P2" s="567"/>
      <c r="Q2" s="567"/>
      <c r="R2" s="567"/>
      <c r="AD2" s="220"/>
      <c r="AE2" s="220"/>
      <c r="AF2" s="220"/>
      <c r="AG2" s="220"/>
      <c r="AH2" s="220"/>
      <c r="AI2" s="220"/>
      <c r="AJ2" s="220"/>
      <c r="AK2" s="220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</row>
    <row r="3" spans="1:108" s="102" customFormat="1" ht="15" customHeight="1" x14ac:dyDescent="0.3">
      <c r="A3" s="113"/>
      <c r="F3" s="113"/>
      <c r="G3" s="113"/>
      <c r="H3" s="113"/>
      <c r="I3" s="113"/>
      <c r="J3" s="113"/>
      <c r="K3" s="113"/>
      <c r="L3" s="101"/>
      <c r="M3" s="101"/>
      <c r="N3" s="101"/>
      <c r="O3" s="101"/>
      <c r="P3" s="101"/>
      <c r="Q3" s="101"/>
      <c r="R3" s="101"/>
      <c r="S3" s="218"/>
      <c r="T3" s="218"/>
      <c r="U3" s="218"/>
      <c r="V3" s="218"/>
      <c r="W3" s="218"/>
      <c r="X3" s="218"/>
      <c r="Y3" s="219"/>
      <c r="Z3" s="219"/>
    </row>
    <row r="4" spans="1:108" s="102" customFormat="1" ht="15" customHeight="1" x14ac:dyDescent="0.3">
      <c r="A4" s="113"/>
      <c r="F4" s="113"/>
      <c r="G4" s="222"/>
      <c r="H4" s="222"/>
      <c r="I4" s="222"/>
      <c r="J4" s="222"/>
      <c r="K4" s="222"/>
      <c r="L4" s="257"/>
      <c r="M4" s="101"/>
      <c r="N4" s="101"/>
      <c r="O4" s="101"/>
      <c r="P4" s="101"/>
      <c r="Q4" s="101"/>
      <c r="R4" s="101"/>
      <c r="S4" s="218"/>
      <c r="T4" s="218"/>
      <c r="U4" s="218"/>
      <c r="V4" s="218"/>
      <c r="W4" s="218"/>
      <c r="X4" s="218"/>
      <c r="Y4" s="219"/>
      <c r="Z4" s="219"/>
    </row>
    <row r="5" spans="1:108" s="102" customFormat="1" ht="15" customHeight="1" x14ac:dyDescent="0.3">
      <c r="A5" s="113"/>
      <c r="F5" s="113"/>
      <c r="G5" s="222"/>
      <c r="H5" s="222"/>
      <c r="I5" s="222"/>
      <c r="J5" s="222"/>
      <c r="K5" s="222"/>
      <c r="L5" s="257"/>
      <c r="M5" s="101"/>
      <c r="N5" s="101"/>
      <c r="O5" s="101"/>
      <c r="P5" s="101"/>
      <c r="Q5" s="101"/>
      <c r="R5" s="101"/>
      <c r="S5" s="218"/>
      <c r="T5" s="218"/>
      <c r="U5" s="218"/>
      <c r="V5" s="218"/>
      <c r="W5" s="218"/>
      <c r="X5" s="218"/>
      <c r="Y5" s="219"/>
      <c r="Z5" s="219"/>
    </row>
    <row r="6" spans="1:108" s="102" customFormat="1" ht="15" customHeight="1" x14ac:dyDescent="0.3">
      <c r="A6" s="113"/>
      <c r="F6" s="113"/>
      <c r="G6" s="222"/>
      <c r="H6" s="222"/>
      <c r="I6" s="222"/>
      <c r="J6" s="222"/>
      <c r="K6" s="222"/>
      <c r="L6" s="257"/>
      <c r="M6" s="101"/>
      <c r="N6" s="101"/>
      <c r="O6" s="101"/>
      <c r="P6" s="101"/>
      <c r="Q6" s="101"/>
      <c r="R6" s="101"/>
      <c r="S6" s="218"/>
      <c r="T6" s="218"/>
      <c r="U6" s="218"/>
      <c r="V6" s="218"/>
      <c r="W6" s="218"/>
      <c r="X6" s="218"/>
      <c r="Y6" s="219"/>
      <c r="Z6" s="219"/>
    </row>
    <row r="7" spans="1:108" s="102" customFormat="1" ht="15" customHeight="1" x14ac:dyDescent="0.3">
      <c r="A7" s="113"/>
      <c r="F7" s="113"/>
      <c r="G7" s="222"/>
      <c r="H7" s="222"/>
      <c r="I7" s="222"/>
      <c r="J7" s="222"/>
      <c r="K7" s="222"/>
      <c r="L7" s="257"/>
      <c r="M7" s="101"/>
      <c r="N7" s="101"/>
      <c r="O7" s="101"/>
      <c r="P7" s="101"/>
      <c r="Q7" s="101"/>
      <c r="R7" s="101"/>
      <c r="S7" s="218"/>
      <c r="T7" s="218"/>
      <c r="U7" s="218"/>
      <c r="V7" s="218"/>
      <c r="W7" s="218"/>
      <c r="X7" s="218"/>
      <c r="Y7" s="219"/>
      <c r="Z7" s="219"/>
    </row>
    <row r="8" spans="1:108" s="102" customFormat="1" ht="15" customHeight="1" x14ac:dyDescent="0.3">
      <c r="A8" s="11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96"/>
      <c r="S8" s="218"/>
      <c r="T8" s="218"/>
      <c r="U8" s="218"/>
      <c r="V8" s="218"/>
      <c r="W8" s="218"/>
      <c r="X8" s="218"/>
      <c r="Y8" s="219"/>
      <c r="Z8" s="219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5"/>
      <c r="AM8" s="225"/>
      <c r="AN8" s="225"/>
      <c r="AO8" s="225"/>
      <c r="AP8" s="225"/>
    </row>
    <row r="9" spans="1:108" s="102" customFormat="1" ht="15" customHeight="1" x14ac:dyDescent="0.3">
      <c r="A9" s="113"/>
      <c r="B9" s="573" t="s">
        <v>69</v>
      </c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218"/>
      <c r="T9" s="218"/>
      <c r="U9" s="218"/>
      <c r="V9" s="218"/>
      <c r="W9" s="218"/>
      <c r="X9" s="218"/>
      <c r="Y9" s="219"/>
      <c r="Z9" s="219"/>
      <c r="AB9" s="226"/>
      <c r="AC9" s="226"/>
      <c r="AD9" s="226"/>
      <c r="AE9" s="226"/>
      <c r="AF9" s="226"/>
      <c r="AG9" s="226"/>
      <c r="AH9" s="226"/>
      <c r="AI9" s="226"/>
      <c r="AJ9" s="226"/>
      <c r="AK9" s="226"/>
    </row>
    <row r="10" spans="1:108" s="102" customFormat="1" ht="15" customHeight="1" x14ac:dyDescent="0.3">
      <c r="A10" s="11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218"/>
      <c r="T10" s="218"/>
      <c r="U10" s="218"/>
      <c r="V10" s="218"/>
      <c r="W10" s="218"/>
      <c r="X10" s="218"/>
      <c r="Y10" s="219"/>
      <c r="Z10" s="219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</row>
    <row r="11" spans="1:108" s="102" customFormat="1" ht="15" customHeight="1" x14ac:dyDescent="0.3">
      <c r="A11" s="11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113"/>
      <c r="T11" s="113"/>
      <c r="U11" s="113"/>
      <c r="V11" s="113"/>
      <c r="W11" s="113"/>
      <c r="X11" s="113"/>
      <c r="Y11" s="113"/>
      <c r="Z11" s="113"/>
    </row>
    <row r="12" spans="1:108" s="102" customFormat="1" ht="15" customHeight="1" x14ac:dyDescent="0.3">
      <c r="A12" s="11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113"/>
      <c r="T12" s="113"/>
      <c r="U12" s="113"/>
      <c r="V12" s="113"/>
      <c r="W12" s="113"/>
      <c r="X12" s="113"/>
      <c r="Y12" s="113"/>
      <c r="Z12" s="113"/>
    </row>
    <row r="13" spans="1:108" s="102" customFormat="1" ht="15" customHeight="1" x14ac:dyDescent="0.3">
      <c r="A13" s="11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218"/>
      <c r="T13" s="218"/>
      <c r="U13" s="218"/>
      <c r="V13" s="218"/>
      <c r="W13" s="218"/>
      <c r="X13" s="218"/>
      <c r="Y13" s="219"/>
      <c r="Z13" s="219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</row>
    <row r="14" spans="1:108" s="102" customFormat="1" ht="15" customHeight="1" x14ac:dyDescent="0.3">
      <c r="A14" s="11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218"/>
      <c r="T14" s="218"/>
      <c r="U14" s="218"/>
      <c r="V14" s="218"/>
      <c r="W14" s="218"/>
      <c r="X14" s="218"/>
      <c r="Y14" s="219"/>
      <c r="Z14" s="219"/>
      <c r="AB14" s="228"/>
      <c r="AC14" s="228"/>
      <c r="AE14" s="228"/>
      <c r="AH14" s="225"/>
      <c r="AI14" s="228"/>
      <c r="AJ14" s="225"/>
      <c r="AK14" s="225"/>
      <c r="AL14" s="225"/>
      <c r="AM14" s="225"/>
    </row>
    <row r="15" spans="1:108" s="102" customFormat="1" ht="15" customHeight="1" x14ac:dyDescent="0.3">
      <c r="A15" s="113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32"/>
      <c r="Q15" s="232"/>
      <c r="R15" s="232"/>
      <c r="S15" s="218"/>
      <c r="T15" s="218"/>
      <c r="U15" s="218"/>
      <c r="V15" s="218"/>
      <c r="W15" s="218"/>
      <c r="X15" s="218"/>
      <c r="Y15" s="219"/>
      <c r="Z15" s="219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</row>
    <row r="16" spans="1:108" s="102" customFormat="1" ht="15" customHeight="1" x14ac:dyDescent="0.3">
      <c r="A16" s="113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32"/>
      <c r="Q16" s="232"/>
      <c r="R16" s="232"/>
      <c r="S16" s="218"/>
      <c r="T16" s="218"/>
      <c r="U16" s="218"/>
      <c r="V16" s="218"/>
      <c r="W16" s="218"/>
      <c r="X16" s="218"/>
      <c r="Y16" s="219"/>
      <c r="Z16" s="219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</row>
    <row r="17" spans="1:38" s="102" customFormat="1" ht="15" customHeight="1" x14ac:dyDescent="0.3">
      <c r="A17" s="113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32"/>
      <c r="Q17" s="232"/>
      <c r="R17" s="232"/>
      <c r="S17" s="218"/>
      <c r="T17" s="218"/>
      <c r="U17" s="218"/>
      <c r="V17" s="218"/>
      <c r="W17" s="218"/>
      <c r="X17" s="218"/>
      <c r="Y17" s="219"/>
      <c r="Z17" s="219"/>
      <c r="AB17" s="228"/>
      <c r="AC17" s="228"/>
      <c r="AE17" s="228"/>
      <c r="AH17" s="225"/>
      <c r="AI17" s="228"/>
      <c r="AJ17" s="225"/>
      <c r="AK17" s="225"/>
    </row>
    <row r="18" spans="1:38" s="102" customFormat="1" ht="15" customHeight="1" x14ac:dyDescent="0.3">
      <c r="A18" s="113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32"/>
      <c r="Q18" s="232"/>
      <c r="R18" s="232"/>
      <c r="S18" s="218"/>
      <c r="T18" s="218"/>
      <c r="U18" s="218"/>
      <c r="V18" s="218"/>
      <c r="W18" s="218"/>
      <c r="X18" s="218"/>
      <c r="Y18" s="219"/>
      <c r="Z18" s="219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</row>
    <row r="19" spans="1:38" s="102" customFormat="1" ht="15" customHeight="1" x14ac:dyDescent="0.3">
      <c r="A19" s="113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32"/>
      <c r="Q19" s="232"/>
      <c r="R19" s="232"/>
      <c r="S19" s="218"/>
      <c r="T19" s="218"/>
      <c r="U19" s="218"/>
      <c r="V19" s="218"/>
      <c r="W19" s="218"/>
      <c r="X19" s="218"/>
      <c r="Y19" s="219"/>
      <c r="Z19" s="219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</row>
    <row r="20" spans="1:38" s="102" customFormat="1" ht="15" customHeight="1" x14ac:dyDescent="0.3">
      <c r="A20" s="113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32"/>
      <c r="Q20" s="232"/>
      <c r="R20" s="232">
        <v>12</v>
      </c>
      <c r="S20" s="218"/>
      <c r="T20" s="218"/>
      <c r="U20" s="218"/>
      <c r="V20" s="218"/>
      <c r="W20" s="218"/>
      <c r="X20" s="218"/>
      <c r="Y20" s="219"/>
      <c r="Z20" s="219"/>
      <c r="AB20" s="228"/>
      <c r="AC20" s="228"/>
      <c r="AE20" s="228"/>
      <c r="AH20" s="225"/>
      <c r="AI20" s="228"/>
      <c r="AJ20" s="225"/>
      <c r="AK20" s="225"/>
      <c r="AL20" s="231"/>
    </row>
    <row r="21" spans="1:38" s="102" customFormat="1" ht="15" customHeight="1" x14ac:dyDescent="0.3">
      <c r="A21" s="113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32"/>
      <c r="Q21" s="232"/>
      <c r="R21" s="232"/>
      <c r="S21" s="218"/>
      <c r="T21" s="218"/>
      <c r="U21" s="218"/>
      <c r="V21" s="218"/>
      <c r="W21" s="218"/>
      <c r="X21" s="218"/>
      <c r="Y21" s="219"/>
      <c r="Z21" s="219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</row>
    <row r="22" spans="1:38" s="102" customFormat="1" ht="15" customHeight="1" x14ac:dyDescent="0.3">
      <c r="A22" s="113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32"/>
      <c r="Q22" s="232"/>
      <c r="R22" s="232"/>
      <c r="S22" s="218"/>
      <c r="T22" s="218"/>
      <c r="U22" s="218"/>
      <c r="V22" s="218"/>
      <c r="W22" s="218"/>
      <c r="X22" s="218"/>
      <c r="Y22" s="219"/>
      <c r="Z22" s="219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102" customFormat="1" ht="15" customHeight="1" x14ac:dyDescent="0.3">
      <c r="A23" s="113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32"/>
      <c r="Q23" s="232"/>
      <c r="R23" s="232">
        <v>15</v>
      </c>
      <c r="S23" s="218"/>
      <c r="T23" s="218"/>
      <c r="U23" s="218"/>
      <c r="V23" s="218"/>
      <c r="W23" s="218"/>
      <c r="X23" s="218"/>
      <c r="Y23" s="219"/>
      <c r="Z23" s="219"/>
      <c r="AB23" s="228"/>
      <c r="AC23" s="228"/>
      <c r="AE23" s="228"/>
      <c r="AH23" s="225"/>
      <c r="AI23" s="228"/>
      <c r="AJ23" s="225"/>
      <c r="AK23" s="225"/>
      <c r="AL23" s="225"/>
    </row>
    <row r="24" spans="1:38" s="102" customFormat="1" ht="15" customHeight="1" x14ac:dyDescent="0.3">
      <c r="A24" s="113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32"/>
      <c r="Q24" s="232"/>
      <c r="R24" s="232"/>
      <c r="S24" s="218"/>
      <c r="T24" s="218"/>
      <c r="U24" s="218"/>
      <c r="V24" s="218"/>
      <c r="W24" s="218"/>
      <c r="X24" s="218"/>
      <c r="Y24" s="219"/>
      <c r="Z24" s="219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5"/>
    </row>
    <row r="25" spans="1:38" s="102" customFormat="1" ht="15" customHeight="1" x14ac:dyDescent="0.3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01"/>
      <c r="P25" s="218"/>
      <c r="Q25" s="218"/>
      <c r="R25" s="218"/>
      <c r="S25" s="218"/>
      <c r="T25" s="218"/>
      <c r="U25" s="218"/>
      <c r="V25" s="218"/>
      <c r="W25" s="218"/>
      <c r="X25" s="218"/>
      <c r="Y25" s="219"/>
      <c r="Z25" s="219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5"/>
    </row>
    <row r="26" spans="1:38" s="102" customFormat="1" ht="15" customHeight="1" x14ac:dyDescent="0.3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01"/>
      <c r="P26" s="218"/>
      <c r="Q26" s="218"/>
      <c r="R26" s="218">
        <v>25</v>
      </c>
      <c r="S26" s="218"/>
      <c r="T26" s="218"/>
      <c r="U26" s="218"/>
      <c r="V26" s="218"/>
      <c r="W26" s="218"/>
      <c r="X26" s="218"/>
      <c r="Y26" s="219"/>
      <c r="Z26" s="219"/>
      <c r="AB26" s="228"/>
      <c r="AC26" s="228"/>
      <c r="AE26" s="228"/>
      <c r="AH26" s="225"/>
      <c r="AI26" s="228"/>
      <c r="AJ26" s="225"/>
      <c r="AK26" s="225"/>
      <c r="AL26" s="225"/>
    </row>
    <row r="27" spans="1:38" s="102" customFormat="1" ht="15" customHeight="1" x14ac:dyDescent="0.3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01"/>
      <c r="P27" s="218"/>
      <c r="Q27" s="218"/>
      <c r="R27" s="218"/>
      <c r="S27" s="218"/>
      <c r="T27" s="218"/>
      <c r="U27" s="218"/>
      <c r="V27" s="218"/>
      <c r="W27" s="218"/>
      <c r="X27" s="218"/>
      <c r="Y27" s="219"/>
      <c r="Z27" s="219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ht="15" customHeight="1" x14ac:dyDescent="0.3">
      <c r="B28" s="295"/>
      <c r="C28" s="29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151"/>
    </row>
    <row r="29" spans="1:38" ht="15" customHeight="1" x14ac:dyDescent="0.3">
      <c r="B29" s="295"/>
      <c r="C29" s="295"/>
      <c r="R29" s="218">
        <v>35</v>
      </c>
      <c r="AB29" s="237"/>
      <c r="AC29" s="237"/>
      <c r="AE29" s="237"/>
      <c r="AH29" s="233"/>
      <c r="AI29" s="237"/>
      <c r="AJ29" s="233"/>
      <c r="AK29" s="233"/>
      <c r="AL29" s="151"/>
    </row>
    <row r="30" spans="1:38" ht="15" customHeight="1" x14ac:dyDescent="0.3">
      <c r="B30" s="295"/>
      <c r="C30" s="295"/>
      <c r="AB30" s="237"/>
      <c r="AC30" s="237"/>
      <c r="AE30" s="237"/>
      <c r="AH30" s="233"/>
      <c r="AI30" s="237"/>
      <c r="AJ30" s="233"/>
      <c r="AK30" s="233"/>
      <c r="AL30" s="151"/>
    </row>
    <row r="31" spans="1:38" ht="15" customHeight="1" x14ac:dyDescent="0.3">
      <c r="B31" s="574" t="s">
        <v>211</v>
      </c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5" t="s">
        <v>187</v>
      </c>
      <c r="R31" s="575"/>
      <c r="AB31" s="237"/>
      <c r="AC31" s="237"/>
      <c r="AE31" s="237"/>
      <c r="AH31" s="233"/>
      <c r="AI31" s="237"/>
      <c r="AJ31" s="233"/>
      <c r="AK31" s="233"/>
    </row>
    <row r="32" spans="1:38" ht="15" customHeight="1" x14ac:dyDescent="0.3"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5"/>
      <c r="R32" s="575"/>
      <c r="AB32" s="237"/>
      <c r="AC32" s="237"/>
      <c r="AE32" s="237"/>
      <c r="AH32" s="233"/>
      <c r="AI32" s="237"/>
      <c r="AJ32" s="233"/>
      <c r="AK32" s="233"/>
    </row>
    <row r="33" spans="2:38" ht="15" customHeight="1" x14ac:dyDescent="0.3">
      <c r="B33" s="574"/>
      <c r="C33" s="574"/>
      <c r="D33" s="574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5"/>
      <c r="R33" s="575"/>
      <c r="AB33" s="237"/>
      <c r="AC33" s="237"/>
      <c r="AE33" s="237"/>
      <c r="AH33" s="233"/>
      <c r="AI33" s="237"/>
      <c r="AJ33" s="233"/>
      <c r="AK33" s="233"/>
      <c r="AL33" s="234"/>
    </row>
    <row r="34" spans="2:38" ht="15" customHeight="1" x14ac:dyDescent="0.3"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5"/>
      <c r="R34" s="575"/>
      <c r="AB34" s="237"/>
      <c r="AC34" s="237"/>
      <c r="AE34" s="237"/>
      <c r="AH34" s="233"/>
      <c r="AI34" s="237"/>
      <c r="AJ34" s="233"/>
      <c r="AK34" s="233"/>
      <c r="AL34" s="151"/>
    </row>
    <row r="35" spans="2:38" ht="15" customHeight="1" x14ac:dyDescent="0.3">
      <c r="R35" s="218">
        <v>47</v>
      </c>
      <c r="AB35" s="237"/>
      <c r="AC35" s="237"/>
      <c r="AE35" s="237"/>
      <c r="AH35" s="233"/>
      <c r="AI35" s="237"/>
      <c r="AJ35" s="233"/>
      <c r="AK35" s="233"/>
      <c r="AL35" s="151"/>
    </row>
    <row r="36" spans="2:38" ht="15" customHeight="1" x14ac:dyDescent="0.3">
      <c r="AB36" s="237"/>
      <c r="AC36" s="237"/>
      <c r="AE36" s="237"/>
      <c r="AH36" s="233"/>
      <c r="AI36" s="237"/>
      <c r="AJ36" s="233"/>
      <c r="AK36" s="233"/>
      <c r="AL36" s="151"/>
    </row>
    <row r="37" spans="2:38" ht="15" customHeight="1" x14ac:dyDescent="0.3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32"/>
      <c r="Q37" s="232"/>
      <c r="R37" s="232"/>
      <c r="AB37" s="237"/>
      <c r="AC37" s="237"/>
      <c r="AE37" s="237"/>
      <c r="AH37" s="233"/>
      <c r="AI37" s="237"/>
      <c r="AJ37" s="233"/>
      <c r="AK37" s="233"/>
      <c r="AL37" s="151"/>
    </row>
    <row r="38" spans="2:38" ht="15" customHeight="1" x14ac:dyDescent="0.3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32"/>
      <c r="Q38" s="232"/>
      <c r="R38" s="232"/>
      <c r="AB38" s="237"/>
      <c r="AC38" s="237"/>
      <c r="AE38" s="237"/>
      <c r="AH38" s="233"/>
      <c r="AI38" s="237"/>
      <c r="AJ38" s="233"/>
      <c r="AK38" s="233"/>
      <c r="AL38" s="151"/>
    </row>
    <row r="39" spans="2:38" ht="15" customHeight="1" x14ac:dyDescent="0.3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32"/>
      <c r="Q39" s="232"/>
      <c r="R39" s="232"/>
      <c r="AB39" s="237"/>
      <c r="AC39" s="237"/>
      <c r="AE39" s="237"/>
      <c r="AH39" s="233"/>
      <c r="AI39" s="237"/>
      <c r="AJ39" s="233"/>
      <c r="AK39" s="233"/>
      <c r="AL39" s="151"/>
    </row>
    <row r="40" spans="2:38" ht="15" customHeight="1" x14ac:dyDescent="0.3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32"/>
      <c r="Q40" s="232"/>
      <c r="R40" s="232"/>
      <c r="AB40" s="237"/>
      <c r="AC40" s="237"/>
      <c r="AE40" s="237"/>
      <c r="AH40" s="233"/>
      <c r="AI40" s="237"/>
      <c r="AJ40" s="233"/>
      <c r="AK40" s="233"/>
      <c r="AL40" s="151"/>
    </row>
    <row r="41" spans="2:38" ht="15" customHeight="1" x14ac:dyDescent="0.3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  <c r="Q41" s="232"/>
      <c r="R41" s="232"/>
      <c r="AB41" s="237"/>
      <c r="AC41" s="237"/>
      <c r="AE41" s="237"/>
      <c r="AH41" s="233"/>
      <c r="AI41" s="237"/>
      <c r="AJ41" s="233"/>
      <c r="AK41" s="233"/>
      <c r="AL41" s="151"/>
    </row>
    <row r="42" spans="2:38" ht="15" customHeight="1" x14ac:dyDescent="0.3">
      <c r="B42" s="576"/>
      <c r="C42" s="576"/>
      <c r="D42" s="576"/>
      <c r="E42" s="576"/>
      <c r="F42" s="576"/>
      <c r="G42" s="576"/>
      <c r="H42" s="576"/>
      <c r="I42" s="576"/>
      <c r="J42" s="293"/>
      <c r="K42" s="577"/>
      <c r="L42" s="577"/>
      <c r="M42" s="577"/>
      <c r="N42" s="577"/>
      <c r="O42" s="577"/>
      <c r="P42" s="577"/>
      <c r="Q42" s="577"/>
      <c r="R42" s="577"/>
      <c r="AB42" s="237"/>
      <c r="AC42" s="237"/>
      <c r="AE42" s="237"/>
      <c r="AH42" s="233"/>
      <c r="AI42" s="237"/>
      <c r="AJ42" s="233"/>
      <c r="AK42" s="233"/>
      <c r="AL42" s="151"/>
    </row>
    <row r="43" spans="2:38" ht="15" customHeight="1" x14ac:dyDescent="0.3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32"/>
      <c r="Q43" s="232"/>
      <c r="R43" s="232"/>
      <c r="AB43" s="237"/>
      <c r="AC43" s="237"/>
      <c r="AE43" s="237"/>
      <c r="AH43" s="233"/>
      <c r="AI43" s="237"/>
      <c r="AJ43" s="233"/>
      <c r="AK43" s="233"/>
      <c r="AL43" s="151"/>
    </row>
    <row r="44" spans="2:38" ht="15" customHeight="1" x14ac:dyDescent="0.3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32"/>
      <c r="Q44" s="232"/>
      <c r="R44" s="232"/>
      <c r="AB44" s="237"/>
      <c r="AC44" s="237"/>
      <c r="AE44" s="237"/>
      <c r="AH44" s="233"/>
      <c r="AI44" s="237"/>
      <c r="AJ44" s="233"/>
      <c r="AK44" s="233"/>
      <c r="AL44" s="151"/>
    </row>
    <row r="45" spans="2:38" ht="15" customHeight="1" x14ac:dyDescent="0.3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32"/>
      <c r="Q45" s="232"/>
      <c r="R45" s="232"/>
      <c r="AB45" s="237"/>
      <c r="AC45" s="237"/>
      <c r="AE45" s="237"/>
      <c r="AH45" s="233"/>
      <c r="AI45" s="237"/>
      <c r="AJ45" s="233"/>
      <c r="AK45" s="233"/>
      <c r="AL45" s="151"/>
    </row>
    <row r="46" spans="2:38" ht="15" customHeight="1" x14ac:dyDescent="0.3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32"/>
      <c r="Q46" s="232"/>
      <c r="R46" s="232"/>
      <c r="AB46" s="237"/>
      <c r="AC46" s="237"/>
      <c r="AE46" s="237"/>
      <c r="AH46" s="233"/>
      <c r="AI46" s="237"/>
      <c r="AJ46" s="233"/>
      <c r="AK46" s="233"/>
      <c r="AL46" s="151"/>
    </row>
    <row r="47" spans="2:38" ht="15" customHeight="1" x14ac:dyDescent="0.3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32"/>
      <c r="Q47" s="232"/>
      <c r="R47" s="232"/>
      <c r="AB47" s="237"/>
      <c r="AC47" s="237"/>
      <c r="AE47" s="237"/>
      <c r="AH47" s="233"/>
      <c r="AI47" s="237"/>
      <c r="AJ47" s="233"/>
      <c r="AK47" s="233"/>
      <c r="AL47" s="151"/>
    </row>
    <row r="48" spans="2:38" ht="15" customHeight="1" x14ac:dyDescent="0.3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32"/>
      <c r="Q48" s="232"/>
      <c r="R48" s="232"/>
      <c r="AB48" s="237"/>
      <c r="AC48" s="237"/>
      <c r="AE48" s="237"/>
      <c r="AH48" s="233"/>
      <c r="AI48" s="237"/>
      <c r="AJ48" s="233"/>
      <c r="AK48" s="233"/>
    </row>
    <row r="49" spans="1:43" ht="15" customHeight="1" x14ac:dyDescent="0.3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32"/>
      <c r="Q49" s="232"/>
      <c r="R49" s="232"/>
      <c r="AB49" s="237"/>
      <c r="AC49" s="237"/>
      <c r="AE49" s="237"/>
      <c r="AH49" s="233"/>
      <c r="AI49" s="237"/>
      <c r="AJ49" s="233"/>
      <c r="AK49" s="233"/>
    </row>
    <row r="50" spans="1:43" ht="15" customHeight="1" x14ac:dyDescent="0.3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32"/>
      <c r="Q50" s="232"/>
      <c r="R50" s="232"/>
      <c r="AB50" s="237"/>
      <c r="AC50" s="237"/>
      <c r="AE50" s="237"/>
      <c r="AH50" s="233"/>
      <c r="AI50" s="237"/>
      <c r="AJ50" s="233"/>
      <c r="AK50" s="233"/>
    </row>
    <row r="51" spans="1:43" ht="15" customHeight="1" x14ac:dyDescent="0.3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32"/>
      <c r="Q51" s="232"/>
      <c r="R51" s="232"/>
      <c r="AB51" s="237"/>
      <c r="AC51" s="237"/>
      <c r="AE51" s="237"/>
      <c r="AH51" s="233"/>
      <c r="AI51" s="237"/>
      <c r="AJ51" s="233"/>
      <c r="AK51" s="233"/>
    </row>
    <row r="52" spans="1:43" ht="15" customHeight="1" x14ac:dyDescent="0.3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32"/>
      <c r="Q52" s="232"/>
      <c r="R52" s="232"/>
      <c r="AB52" s="237"/>
      <c r="AC52" s="237"/>
      <c r="AE52" s="237"/>
      <c r="AH52" s="233"/>
      <c r="AI52" s="237"/>
      <c r="AJ52" s="233"/>
      <c r="AK52" s="233"/>
    </row>
    <row r="53" spans="1:43" ht="15" customHeight="1" x14ac:dyDescent="0.3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32"/>
      <c r="Q53" s="232"/>
      <c r="R53" s="232"/>
      <c r="AB53" s="237"/>
      <c r="AC53" s="237"/>
      <c r="AE53" s="237"/>
      <c r="AH53" s="233"/>
      <c r="AI53" s="237"/>
      <c r="AJ53" s="233"/>
      <c r="AK53" s="233"/>
    </row>
    <row r="54" spans="1:43" ht="15" customHeight="1" x14ac:dyDescent="0.3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32"/>
      <c r="Q54" s="232"/>
      <c r="R54" s="232"/>
      <c r="AA54" s="247"/>
      <c r="AB54" s="237"/>
      <c r="AC54" s="237"/>
      <c r="AE54" s="237"/>
      <c r="AH54" s="233"/>
      <c r="AI54" s="237"/>
      <c r="AJ54" s="233"/>
      <c r="AK54" s="233"/>
    </row>
    <row r="55" spans="1:43" ht="15" customHeight="1" x14ac:dyDescent="0.3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32"/>
      <c r="Q55" s="232"/>
      <c r="R55" s="232"/>
      <c r="AB55" s="237"/>
      <c r="AC55" s="237"/>
      <c r="AE55" s="237"/>
      <c r="AH55" s="233"/>
      <c r="AI55" s="237"/>
      <c r="AJ55" s="233"/>
      <c r="AK55" s="233"/>
    </row>
    <row r="56" spans="1:43" ht="15" customHeight="1" x14ac:dyDescent="0.3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32"/>
      <c r="Q56" s="232"/>
      <c r="R56" s="232"/>
      <c r="AB56" s="237"/>
      <c r="AC56" s="237"/>
      <c r="AE56" s="237"/>
      <c r="AH56" s="233"/>
      <c r="AI56" s="237"/>
      <c r="AJ56" s="233"/>
      <c r="AK56" s="233"/>
    </row>
    <row r="57" spans="1:43" ht="15" customHeight="1" x14ac:dyDescent="0.3">
      <c r="B57" s="294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32"/>
      <c r="Q57" s="232"/>
      <c r="R57" s="232"/>
      <c r="AB57" s="237"/>
      <c r="AC57" s="237"/>
      <c r="AE57" s="237"/>
      <c r="AH57" s="233"/>
      <c r="AI57" s="237"/>
      <c r="AJ57" s="233"/>
      <c r="AK57" s="233"/>
    </row>
    <row r="58" spans="1:43" ht="15" customHeight="1" x14ac:dyDescent="0.3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32"/>
      <c r="Q58" s="232"/>
      <c r="R58" s="232"/>
      <c r="AB58" s="237"/>
      <c r="AC58" s="237"/>
      <c r="AE58" s="237"/>
      <c r="AH58" s="233"/>
      <c r="AI58" s="237"/>
      <c r="AJ58" s="233"/>
      <c r="AK58" s="233"/>
    </row>
    <row r="59" spans="1:43" ht="15" customHeight="1" x14ac:dyDescent="0.3">
      <c r="A59" s="101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32"/>
      <c r="Q59" s="232"/>
      <c r="R59" s="232"/>
      <c r="AB59" s="237"/>
      <c r="AC59" s="237"/>
      <c r="AE59" s="237"/>
      <c r="AH59" s="233"/>
      <c r="AI59" s="237"/>
      <c r="AJ59" s="233"/>
      <c r="AK59" s="233"/>
    </row>
    <row r="60" spans="1:43" s="101" customFormat="1" ht="15" customHeight="1" x14ac:dyDescent="0.3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32"/>
      <c r="Q60" s="232"/>
      <c r="R60" s="232"/>
      <c r="S60" s="218"/>
      <c r="T60" s="218"/>
      <c r="U60" s="218"/>
      <c r="V60" s="218"/>
      <c r="W60" s="218"/>
      <c r="X60" s="218"/>
      <c r="Y60" s="219"/>
      <c r="Z60" s="219"/>
      <c r="AA60" s="102"/>
      <c r="AB60" s="237"/>
      <c r="AC60" s="237"/>
      <c r="AD60" s="1"/>
      <c r="AE60" s="237"/>
      <c r="AF60" s="1"/>
      <c r="AG60" s="1"/>
      <c r="AH60" s="233"/>
      <c r="AI60" s="237"/>
      <c r="AJ60" s="233"/>
      <c r="AK60" s="233"/>
      <c r="AL60" s="113"/>
      <c r="AM60" s="113"/>
      <c r="AN60" s="113"/>
      <c r="AO60" s="113"/>
      <c r="AP60" s="113"/>
      <c r="AQ60" s="113"/>
    </row>
    <row r="61" spans="1:43" ht="15" customHeight="1" x14ac:dyDescent="0.3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32"/>
      <c r="Q61" s="232"/>
      <c r="R61" s="232"/>
      <c r="AB61" s="237"/>
      <c r="AC61" s="237"/>
      <c r="AE61" s="237"/>
      <c r="AH61" s="233"/>
      <c r="AI61" s="237"/>
      <c r="AJ61" s="233"/>
      <c r="AK61" s="233"/>
    </row>
    <row r="62" spans="1:43" ht="15" customHeight="1" x14ac:dyDescent="0.3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32"/>
      <c r="Q62" s="232"/>
      <c r="R62" s="232"/>
      <c r="AB62" s="237"/>
      <c r="AC62" s="237"/>
      <c r="AE62" s="237"/>
      <c r="AH62" s="233"/>
      <c r="AI62" s="237"/>
      <c r="AJ62" s="233"/>
      <c r="AK62" s="233"/>
    </row>
    <row r="63" spans="1:43" ht="15" customHeight="1" x14ac:dyDescent="0.3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32"/>
      <c r="Q63" s="232"/>
      <c r="R63" s="232"/>
      <c r="AB63" s="237"/>
      <c r="AC63" s="237"/>
      <c r="AE63" s="237"/>
      <c r="AH63" s="233"/>
      <c r="AI63" s="237"/>
      <c r="AJ63" s="233"/>
      <c r="AK63" s="233"/>
      <c r="AN63" s="101"/>
      <c r="AO63" s="101"/>
      <c r="AP63" s="101"/>
      <c r="AQ63" s="101"/>
    </row>
    <row r="64" spans="1:43" ht="15" customHeight="1" x14ac:dyDescent="0.3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32"/>
      <c r="Q64" s="232"/>
      <c r="R64" s="232"/>
      <c r="AB64" s="237"/>
      <c r="AC64" s="237"/>
      <c r="AE64" s="237"/>
      <c r="AH64" s="233"/>
      <c r="AI64" s="237"/>
      <c r="AJ64" s="233"/>
      <c r="AK64" s="233"/>
    </row>
    <row r="65" spans="1:37" ht="15" customHeight="1" x14ac:dyDescent="0.3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32"/>
      <c r="Q65" s="232"/>
      <c r="R65" s="232"/>
      <c r="AB65" s="237"/>
      <c r="AC65" s="237"/>
      <c r="AE65" s="237"/>
      <c r="AH65" s="233"/>
      <c r="AI65" s="237"/>
      <c r="AJ65" s="233"/>
      <c r="AK65" s="233"/>
    </row>
    <row r="66" spans="1:37" ht="15" customHeight="1" x14ac:dyDescent="0.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AB66" s="237"/>
      <c r="AC66" s="237"/>
      <c r="AE66" s="237"/>
      <c r="AH66" s="233"/>
      <c r="AI66" s="237"/>
      <c r="AJ66" s="233"/>
      <c r="AK66" s="233"/>
    </row>
    <row r="67" spans="1:37" ht="15" customHeight="1" x14ac:dyDescent="0.3">
      <c r="AB67" s="237"/>
      <c r="AC67" s="237"/>
      <c r="AE67" s="237"/>
      <c r="AH67" s="233"/>
      <c r="AI67" s="237"/>
      <c r="AJ67" s="233"/>
      <c r="AK67" s="233"/>
    </row>
    <row r="68" spans="1:37" ht="15" customHeight="1" x14ac:dyDescent="0.3">
      <c r="AB68" s="237"/>
      <c r="AC68" s="237"/>
      <c r="AE68" s="237"/>
      <c r="AH68" s="233"/>
      <c r="AI68" s="237"/>
      <c r="AJ68" s="233"/>
      <c r="AK68" s="233"/>
    </row>
    <row r="69" spans="1:37" ht="15" customHeight="1" x14ac:dyDescent="0.3">
      <c r="AB69" s="237"/>
      <c r="AC69" s="237"/>
      <c r="AE69" s="237"/>
      <c r="AH69" s="233"/>
      <c r="AI69" s="237"/>
      <c r="AJ69" s="233"/>
      <c r="AK69" s="233"/>
    </row>
    <row r="70" spans="1:37" ht="15" customHeight="1" x14ac:dyDescent="0.3">
      <c r="AB70" s="237"/>
      <c r="AC70" s="237"/>
      <c r="AE70" s="237"/>
      <c r="AH70" s="233"/>
      <c r="AI70" s="237"/>
      <c r="AJ70" s="233"/>
      <c r="AK70" s="233"/>
    </row>
    <row r="71" spans="1:37" ht="15" customHeight="1" x14ac:dyDescent="0.3">
      <c r="AB71" s="237"/>
      <c r="AC71" s="237"/>
      <c r="AE71" s="237"/>
      <c r="AH71" s="233"/>
      <c r="AI71" s="237"/>
      <c r="AJ71" s="233"/>
      <c r="AK71" s="233"/>
    </row>
    <row r="72" spans="1:37" ht="15" customHeight="1" x14ac:dyDescent="0.3">
      <c r="AB72" s="237"/>
      <c r="AC72" s="237"/>
      <c r="AE72" s="237"/>
      <c r="AH72" s="233"/>
      <c r="AI72" s="237"/>
      <c r="AJ72" s="233"/>
      <c r="AK72" s="233"/>
    </row>
    <row r="73" spans="1:37" ht="15" customHeight="1" x14ac:dyDescent="0.3">
      <c r="AB73" s="237"/>
      <c r="AC73" s="237"/>
      <c r="AE73" s="237"/>
      <c r="AH73" s="233"/>
      <c r="AI73" s="237"/>
      <c r="AJ73" s="233"/>
      <c r="AK73" s="233"/>
    </row>
    <row r="74" spans="1:37" ht="15" customHeight="1" x14ac:dyDescent="0.3">
      <c r="AB74" s="237"/>
      <c r="AC74" s="237"/>
      <c r="AE74" s="237"/>
      <c r="AH74" s="233"/>
      <c r="AI74" s="237"/>
      <c r="AJ74" s="233"/>
      <c r="AK74" s="233"/>
    </row>
    <row r="75" spans="1:37" ht="15" customHeight="1" x14ac:dyDescent="0.3">
      <c r="AB75" s="237"/>
      <c r="AC75" s="237"/>
      <c r="AE75" s="237"/>
      <c r="AH75" s="233"/>
      <c r="AI75" s="237"/>
      <c r="AJ75" s="233"/>
      <c r="AK75" s="233"/>
    </row>
    <row r="76" spans="1:37" ht="15" customHeight="1" x14ac:dyDescent="0.3">
      <c r="AB76" s="237"/>
      <c r="AC76" s="237"/>
      <c r="AE76" s="237"/>
      <c r="AH76" s="233"/>
      <c r="AI76" s="237"/>
      <c r="AJ76" s="233"/>
      <c r="AK76" s="233"/>
    </row>
    <row r="77" spans="1:37" ht="15" customHeight="1" x14ac:dyDescent="0.3">
      <c r="AB77" s="237"/>
      <c r="AC77" s="237"/>
      <c r="AE77" s="237"/>
      <c r="AH77" s="233"/>
      <c r="AI77" s="237"/>
      <c r="AJ77" s="233"/>
      <c r="AK77" s="233"/>
    </row>
    <row r="78" spans="1:37" ht="15" customHeight="1" x14ac:dyDescent="0.3">
      <c r="AB78" s="237"/>
      <c r="AC78" s="237"/>
      <c r="AE78" s="237"/>
      <c r="AH78" s="233"/>
      <c r="AI78" s="237"/>
      <c r="AJ78" s="233"/>
      <c r="AK78" s="233"/>
    </row>
    <row r="79" spans="1:37" ht="15" customHeight="1" x14ac:dyDescent="0.3">
      <c r="AB79" s="237"/>
      <c r="AC79" s="237"/>
      <c r="AE79" s="237"/>
      <c r="AH79" s="233"/>
      <c r="AI79" s="237"/>
      <c r="AJ79" s="233"/>
      <c r="AK79" s="233"/>
    </row>
    <row r="80" spans="1:37" ht="15" customHeight="1" x14ac:dyDescent="0.3">
      <c r="AB80" s="237"/>
      <c r="AC80" s="237"/>
      <c r="AE80" s="237"/>
      <c r="AH80" s="233"/>
      <c r="AI80" s="237"/>
      <c r="AJ80" s="233"/>
      <c r="AK80" s="233"/>
    </row>
    <row r="81" spans="28:37" s="113" customFormat="1" ht="15" customHeight="1" x14ac:dyDescent="0.3">
      <c r="AB81" s="237"/>
      <c r="AC81" s="237"/>
      <c r="AD81" s="1"/>
      <c r="AE81" s="237"/>
      <c r="AF81" s="1"/>
      <c r="AG81" s="1"/>
      <c r="AH81" s="233"/>
      <c r="AI81" s="237"/>
      <c r="AJ81" s="233"/>
      <c r="AK81" s="233"/>
    </row>
    <row r="82" spans="28:37" s="113" customFormat="1" ht="15" customHeight="1" x14ac:dyDescent="0.3">
      <c r="AB82" s="237"/>
      <c r="AC82" s="237"/>
      <c r="AD82" s="1"/>
      <c r="AE82" s="237"/>
      <c r="AF82" s="1"/>
      <c r="AG82" s="1"/>
      <c r="AH82" s="233"/>
      <c r="AI82" s="237"/>
      <c r="AJ82" s="233"/>
      <c r="AK82" s="233"/>
    </row>
    <row r="83" spans="28:37" s="113" customFormat="1" ht="15" customHeight="1" x14ac:dyDescent="0.3">
      <c r="AB83" s="237"/>
      <c r="AC83" s="237"/>
      <c r="AD83" s="1"/>
      <c r="AE83" s="237"/>
      <c r="AF83" s="1"/>
      <c r="AG83" s="1"/>
      <c r="AH83" s="233"/>
      <c r="AI83" s="237"/>
      <c r="AJ83" s="233"/>
      <c r="AK83" s="233"/>
    </row>
    <row r="84" spans="28:37" s="113" customFormat="1" ht="15" customHeight="1" x14ac:dyDescent="0.3">
      <c r="AB84" s="237"/>
      <c r="AC84" s="237"/>
      <c r="AD84" s="1"/>
      <c r="AE84" s="237"/>
      <c r="AF84" s="1"/>
      <c r="AG84" s="1"/>
      <c r="AH84" s="233"/>
      <c r="AI84" s="237"/>
      <c r="AJ84" s="233"/>
      <c r="AK84" s="233"/>
    </row>
    <row r="85" spans="28:37" s="113" customFormat="1" ht="15" customHeight="1" x14ac:dyDescent="0.3">
      <c r="AB85" s="237"/>
      <c r="AC85" s="237"/>
      <c r="AD85" s="1"/>
      <c r="AE85" s="237"/>
      <c r="AF85" s="1"/>
      <c r="AG85" s="1"/>
      <c r="AH85" s="233"/>
      <c r="AI85" s="237"/>
      <c r="AJ85" s="233"/>
      <c r="AK85" s="233"/>
    </row>
    <row r="86" spans="28:37" s="113" customFormat="1" ht="15" customHeight="1" x14ac:dyDescent="0.3">
      <c r="AB86" s="237"/>
      <c r="AC86" s="237"/>
      <c r="AD86" s="1"/>
      <c r="AE86" s="237"/>
      <c r="AF86" s="1"/>
      <c r="AG86" s="1"/>
      <c r="AH86" s="233"/>
      <c r="AI86" s="237"/>
      <c r="AJ86" s="233"/>
      <c r="AK86" s="233"/>
    </row>
    <row r="87" spans="28:37" s="113" customFormat="1" ht="15" customHeight="1" x14ac:dyDescent="0.3">
      <c r="AB87" s="237"/>
      <c r="AC87" s="237"/>
      <c r="AD87" s="1"/>
      <c r="AE87" s="237"/>
      <c r="AF87" s="1"/>
      <c r="AG87" s="1"/>
      <c r="AH87" s="233"/>
      <c r="AI87" s="237"/>
      <c r="AJ87" s="233"/>
      <c r="AK87" s="233"/>
    </row>
    <row r="88" spans="28:37" s="113" customFormat="1" ht="15" customHeight="1" x14ac:dyDescent="0.3">
      <c r="AB88" s="237"/>
      <c r="AC88" s="237"/>
      <c r="AD88" s="1"/>
      <c r="AE88" s="237"/>
      <c r="AF88" s="1"/>
      <c r="AG88" s="1"/>
      <c r="AH88" s="233"/>
      <c r="AI88" s="237"/>
      <c r="AJ88" s="233"/>
      <c r="AK88" s="233"/>
    </row>
    <row r="89" spans="28:37" s="113" customFormat="1" ht="15" customHeight="1" x14ac:dyDescent="0.3">
      <c r="AB89" s="237"/>
      <c r="AC89" s="237"/>
      <c r="AD89" s="1"/>
      <c r="AE89" s="237"/>
      <c r="AF89" s="1"/>
      <c r="AG89" s="1"/>
      <c r="AH89" s="233"/>
      <c r="AI89" s="237"/>
      <c r="AJ89" s="233"/>
      <c r="AK89" s="233"/>
    </row>
    <row r="90" spans="28:37" s="113" customFormat="1" ht="15" customHeight="1" x14ac:dyDescent="0.3">
      <c r="AB90" s="237"/>
      <c r="AC90" s="237"/>
      <c r="AD90" s="1"/>
      <c r="AE90" s="237"/>
      <c r="AF90" s="1"/>
      <c r="AG90" s="1"/>
      <c r="AH90" s="233"/>
      <c r="AI90" s="237"/>
      <c r="AJ90" s="233"/>
      <c r="AK90" s="233"/>
    </row>
    <row r="91" spans="28:37" s="113" customFormat="1" ht="15" customHeight="1" x14ac:dyDescent="0.3">
      <c r="AB91" s="237"/>
      <c r="AC91" s="237"/>
      <c r="AD91" s="1"/>
      <c r="AE91" s="237"/>
      <c r="AF91" s="1"/>
      <c r="AG91" s="1"/>
      <c r="AH91" s="233"/>
      <c r="AI91" s="237"/>
      <c r="AJ91" s="233"/>
      <c r="AK91" s="233"/>
    </row>
    <row r="92" spans="28:37" s="113" customFormat="1" ht="15" customHeight="1" x14ac:dyDescent="0.3">
      <c r="AB92" s="237"/>
      <c r="AC92" s="237"/>
      <c r="AD92" s="1"/>
      <c r="AE92" s="237"/>
      <c r="AF92" s="1"/>
      <c r="AG92" s="1"/>
      <c r="AH92" s="233"/>
      <c r="AI92" s="237"/>
      <c r="AJ92" s="233"/>
      <c r="AK92" s="233"/>
    </row>
    <row r="93" spans="28:37" s="113" customFormat="1" ht="15" customHeight="1" x14ac:dyDescent="0.3">
      <c r="AB93" s="237"/>
      <c r="AC93" s="237"/>
      <c r="AD93" s="1"/>
      <c r="AE93" s="237"/>
      <c r="AF93" s="1"/>
      <c r="AG93" s="1"/>
      <c r="AH93" s="233"/>
      <c r="AI93" s="237"/>
      <c r="AJ93" s="233"/>
      <c r="AK93" s="233"/>
    </row>
    <row r="94" spans="28:37" s="113" customFormat="1" ht="15" customHeight="1" x14ac:dyDescent="0.3">
      <c r="AB94" s="237"/>
      <c r="AC94" s="237"/>
      <c r="AD94" s="1"/>
      <c r="AE94" s="237"/>
      <c r="AF94" s="1"/>
      <c r="AG94" s="1"/>
      <c r="AH94" s="233"/>
      <c r="AI94" s="237"/>
      <c r="AJ94" s="233"/>
      <c r="AK94" s="233"/>
    </row>
    <row r="95" spans="28:37" s="113" customFormat="1" ht="15" customHeight="1" x14ac:dyDescent="0.3">
      <c r="AB95" s="237"/>
      <c r="AC95" s="237"/>
      <c r="AD95" s="1"/>
      <c r="AE95" s="237"/>
      <c r="AF95" s="1"/>
      <c r="AG95" s="1"/>
      <c r="AH95" s="233"/>
      <c r="AI95" s="237"/>
      <c r="AJ95" s="233"/>
      <c r="AK95" s="233"/>
    </row>
    <row r="96" spans="28:37" s="113" customFormat="1" ht="15" customHeight="1" x14ac:dyDescent="0.3">
      <c r="AB96" s="237"/>
      <c r="AC96" s="237"/>
      <c r="AD96" s="1"/>
      <c r="AE96" s="237"/>
      <c r="AF96" s="1"/>
      <c r="AG96" s="1"/>
      <c r="AH96" s="233"/>
      <c r="AI96" s="237"/>
      <c r="AJ96" s="233"/>
      <c r="AK96" s="233"/>
    </row>
    <row r="97" spans="27:37" s="113" customFormat="1" ht="15" customHeight="1" x14ac:dyDescent="0.3">
      <c r="AA97" s="102"/>
      <c r="AB97" s="237"/>
      <c r="AC97" s="237"/>
      <c r="AD97" s="1"/>
      <c r="AE97" s="237"/>
      <c r="AF97" s="1"/>
      <c r="AG97" s="1"/>
      <c r="AH97" s="233"/>
      <c r="AI97" s="237"/>
      <c r="AJ97" s="233"/>
      <c r="AK97" s="233"/>
    </row>
    <row r="98" spans="27:37" s="113" customFormat="1" ht="15" customHeight="1" x14ac:dyDescent="0.3">
      <c r="AA98" s="102"/>
      <c r="AB98" s="237"/>
      <c r="AC98" s="237"/>
      <c r="AD98" s="1"/>
      <c r="AE98" s="237"/>
      <c r="AF98" s="1"/>
      <c r="AG98" s="1"/>
      <c r="AH98" s="233"/>
      <c r="AI98" s="237"/>
      <c r="AJ98" s="233"/>
      <c r="AK98" s="233"/>
    </row>
    <row r="99" spans="27:37" s="113" customFormat="1" ht="15" customHeight="1" x14ac:dyDescent="0.3">
      <c r="AA99" s="102"/>
      <c r="AB99" s="237"/>
      <c r="AC99" s="237"/>
      <c r="AD99" s="1"/>
      <c r="AE99" s="237"/>
      <c r="AF99" s="1"/>
      <c r="AG99" s="1"/>
      <c r="AH99" s="233"/>
      <c r="AI99" s="237"/>
      <c r="AJ99" s="233"/>
      <c r="AK99" s="233"/>
    </row>
    <row r="100" spans="27:37" s="113" customFormat="1" ht="15" customHeight="1" x14ac:dyDescent="0.3">
      <c r="AA100" s="102"/>
      <c r="AB100" s="237"/>
      <c r="AC100" s="237"/>
      <c r="AD100" s="1"/>
      <c r="AE100" s="237"/>
      <c r="AF100" s="1"/>
      <c r="AG100" s="1"/>
      <c r="AH100" s="233"/>
      <c r="AI100" s="237"/>
      <c r="AJ100" s="233"/>
      <c r="AK100" s="233"/>
    </row>
    <row r="101" spans="27:37" s="113" customFormat="1" ht="15" customHeight="1" x14ac:dyDescent="0.3">
      <c r="AA101" s="247"/>
      <c r="AB101" s="237"/>
      <c r="AC101" s="237"/>
      <c r="AD101" s="1"/>
      <c r="AE101" s="237"/>
      <c r="AF101" s="1"/>
      <c r="AG101" s="1"/>
      <c r="AH101" s="233"/>
      <c r="AI101" s="237"/>
      <c r="AJ101" s="233"/>
      <c r="AK101" s="233"/>
    </row>
    <row r="102" spans="27:37" s="113" customFormat="1" ht="15" customHeight="1" x14ac:dyDescent="0.3">
      <c r="AA102" s="102"/>
      <c r="AB102" s="237"/>
      <c r="AC102" s="237"/>
      <c r="AD102" s="1"/>
      <c r="AE102" s="237"/>
      <c r="AF102" s="1"/>
      <c r="AG102" s="1"/>
      <c r="AH102" s="233"/>
      <c r="AI102" s="237"/>
      <c r="AJ102" s="233"/>
      <c r="AK102" s="233"/>
    </row>
    <row r="103" spans="27:37" s="113" customFormat="1" ht="15" customHeight="1" x14ac:dyDescent="0.3">
      <c r="AA103" s="102"/>
      <c r="AB103" s="237"/>
      <c r="AC103" s="237"/>
      <c r="AD103" s="1"/>
      <c r="AE103" s="237"/>
      <c r="AF103" s="1"/>
      <c r="AG103" s="1"/>
      <c r="AH103" s="233"/>
      <c r="AI103" s="237"/>
      <c r="AJ103" s="233"/>
      <c r="AK103" s="233"/>
    </row>
    <row r="104" spans="27:37" s="113" customFormat="1" ht="15" customHeight="1" x14ac:dyDescent="0.3">
      <c r="AA104" s="102"/>
      <c r="AB104" s="237"/>
      <c r="AC104" s="237"/>
      <c r="AD104" s="1"/>
      <c r="AE104" s="237"/>
      <c r="AF104" s="1"/>
      <c r="AG104" s="1"/>
      <c r="AH104" s="233"/>
      <c r="AI104" s="237"/>
      <c r="AJ104" s="233"/>
      <c r="AK104" s="233"/>
    </row>
    <row r="105" spans="27:37" s="113" customFormat="1" ht="15" customHeight="1" x14ac:dyDescent="0.3">
      <c r="AA105" s="102"/>
      <c r="AB105" s="237"/>
      <c r="AC105" s="237"/>
      <c r="AD105" s="1"/>
      <c r="AE105" s="237"/>
      <c r="AF105" s="1"/>
      <c r="AG105" s="1"/>
      <c r="AH105" s="233"/>
      <c r="AI105" s="237"/>
      <c r="AJ105" s="233"/>
      <c r="AK105" s="233"/>
    </row>
    <row r="106" spans="27:37" s="113" customFormat="1" ht="15" customHeight="1" x14ac:dyDescent="0.3">
      <c r="AA106" s="102"/>
      <c r="AB106" s="237"/>
      <c r="AC106" s="237"/>
      <c r="AD106" s="1"/>
      <c r="AE106" s="237"/>
      <c r="AF106" s="1"/>
      <c r="AG106" s="1"/>
      <c r="AH106" s="233"/>
      <c r="AI106" s="237"/>
      <c r="AJ106" s="233"/>
      <c r="AK106" s="233"/>
    </row>
    <row r="107" spans="27:37" s="113" customFormat="1" ht="15" customHeight="1" x14ac:dyDescent="0.3">
      <c r="AA107" s="102"/>
      <c r="AB107" s="237"/>
      <c r="AC107" s="237"/>
      <c r="AD107" s="1"/>
      <c r="AE107" s="237"/>
      <c r="AF107" s="1"/>
      <c r="AG107" s="1"/>
      <c r="AH107" s="233"/>
      <c r="AI107" s="237"/>
      <c r="AJ107" s="233"/>
      <c r="AK107" s="233"/>
    </row>
    <row r="108" spans="27:37" s="113" customFormat="1" ht="15" customHeight="1" x14ac:dyDescent="0.3">
      <c r="AA108" s="102"/>
      <c r="AB108" s="237"/>
      <c r="AC108" s="237"/>
      <c r="AD108" s="1"/>
      <c r="AE108" s="237"/>
      <c r="AF108" s="1"/>
      <c r="AG108" s="1"/>
      <c r="AH108" s="233"/>
      <c r="AI108" s="237"/>
      <c r="AJ108" s="233"/>
      <c r="AK108" s="233"/>
    </row>
    <row r="109" spans="27:37" s="113" customFormat="1" ht="15" customHeight="1" x14ac:dyDescent="0.3">
      <c r="AA109" s="102"/>
      <c r="AB109" s="237"/>
      <c r="AC109" s="237"/>
      <c r="AD109" s="1"/>
      <c r="AE109" s="237"/>
      <c r="AF109" s="1"/>
      <c r="AG109" s="1"/>
      <c r="AH109" s="233"/>
      <c r="AI109" s="237"/>
      <c r="AJ109" s="233"/>
      <c r="AK109" s="233"/>
    </row>
    <row r="110" spans="27:37" s="113" customFormat="1" ht="15" customHeight="1" x14ac:dyDescent="0.3">
      <c r="AA110" s="102"/>
      <c r="AB110" s="237"/>
      <c r="AC110" s="237"/>
      <c r="AD110" s="1"/>
      <c r="AE110" s="237"/>
      <c r="AF110" s="1"/>
      <c r="AG110" s="1"/>
      <c r="AH110" s="233"/>
      <c r="AI110" s="237"/>
      <c r="AJ110" s="233"/>
      <c r="AK110" s="233"/>
    </row>
    <row r="111" spans="27:37" s="113" customFormat="1" ht="15" customHeight="1" x14ac:dyDescent="0.3">
      <c r="AA111" s="102"/>
      <c r="AB111" s="237"/>
      <c r="AC111" s="237"/>
      <c r="AD111" s="1"/>
      <c r="AE111" s="237"/>
      <c r="AF111" s="1"/>
      <c r="AG111" s="1"/>
      <c r="AH111" s="233"/>
      <c r="AI111" s="237"/>
      <c r="AJ111" s="233"/>
      <c r="AK111" s="233"/>
    </row>
    <row r="112" spans="27:37" s="113" customFormat="1" ht="15" customHeight="1" x14ac:dyDescent="0.3">
      <c r="AA112" s="102"/>
      <c r="AB112" s="237"/>
      <c r="AC112" s="237"/>
      <c r="AD112" s="1"/>
      <c r="AE112" s="237"/>
      <c r="AF112" s="1"/>
      <c r="AG112" s="1"/>
      <c r="AH112" s="233"/>
      <c r="AI112" s="237"/>
      <c r="AJ112" s="233"/>
      <c r="AK112" s="233"/>
    </row>
    <row r="113" spans="28:37" s="113" customFormat="1" ht="15" customHeight="1" x14ac:dyDescent="0.3">
      <c r="AB113" s="237"/>
      <c r="AC113" s="237"/>
      <c r="AD113" s="1"/>
      <c r="AE113" s="237"/>
      <c r="AF113" s="1"/>
      <c r="AG113" s="1"/>
      <c r="AH113" s="233"/>
      <c r="AI113" s="237"/>
      <c r="AJ113" s="233"/>
      <c r="AK113" s="233"/>
    </row>
    <row r="114" spans="28:37" s="113" customFormat="1" ht="15" customHeight="1" x14ac:dyDescent="0.3">
      <c r="AB114" s="237"/>
      <c r="AC114" s="237"/>
      <c r="AD114" s="1"/>
      <c r="AE114" s="237"/>
      <c r="AF114" s="1"/>
      <c r="AG114" s="1"/>
      <c r="AH114" s="233"/>
      <c r="AI114" s="237"/>
      <c r="AJ114" s="233"/>
      <c r="AK114" s="233"/>
    </row>
    <row r="115" spans="28:37" s="113" customFormat="1" ht="15" customHeight="1" x14ac:dyDescent="0.3">
      <c r="AB115" s="237"/>
      <c r="AC115" s="237"/>
      <c r="AD115" s="1"/>
      <c r="AE115" s="237"/>
      <c r="AF115" s="1"/>
      <c r="AG115" s="1"/>
      <c r="AH115" s="233"/>
      <c r="AI115" s="237"/>
      <c r="AJ115" s="233"/>
      <c r="AK115" s="233"/>
    </row>
    <row r="116" spans="28:37" s="113" customFormat="1" ht="15" customHeight="1" x14ac:dyDescent="0.3">
      <c r="AB116" s="237"/>
      <c r="AC116" s="237"/>
      <c r="AD116" s="1"/>
      <c r="AE116" s="237"/>
      <c r="AF116" s="1"/>
      <c r="AG116" s="1"/>
      <c r="AH116" s="233"/>
      <c r="AI116" s="237"/>
      <c r="AJ116" s="233"/>
      <c r="AK116" s="233"/>
    </row>
    <row r="117" spans="28:37" s="113" customFormat="1" ht="15" customHeight="1" x14ac:dyDescent="0.3">
      <c r="AB117" s="237"/>
      <c r="AC117" s="237"/>
      <c r="AD117" s="1"/>
      <c r="AE117" s="237"/>
      <c r="AF117" s="1"/>
      <c r="AG117" s="1"/>
      <c r="AH117" s="233"/>
      <c r="AI117" s="237"/>
      <c r="AJ117" s="233"/>
      <c r="AK117" s="233"/>
    </row>
    <row r="118" spans="28:37" s="113" customFormat="1" ht="15" customHeight="1" x14ac:dyDescent="0.3">
      <c r="AB118" s="237"/>
      <c r="AC118" s="237"/>
      <c r="AD118" s="1"/>
      <c r="AE118" s="237"/>
      <c r="AF118" s="1"/>
      <c r="AG118" s="1"/>
      <c r="AH118" s="233"/>
      <c r="AI118" s="237"/>
      <c r="AJ118" s="233"/>
      <c r="AK118" s="233"/>
    </row>
    <row r="119" spans="28:37" s="113" customFormat="1" ht="15" customHeight="1" x14ac:dyDescent="0.3">
      <c r="AB119" s="237"/>
      <c r="AC119" s="237"/>
      <c r="AD119" s="1"/>
      <c r="AE119" s="237"/>
      <c r="AF119" s="1"/>
      <c r="AG119" s="1"/>
      <c r="AH119" s="233"/>
      <c r="AI119" s="237"/>
      <c r="AJ119" s="233"/>
      <c r="AK119" s="233"/>
    </row>
    <row r="120" spans="28:37" s="113" customFormat="1" ht="15" customHeight="1" x14ac:dyDescent="0.3">
      <c r="AB120" s="237"/>
      <c r="AC120" s="237"/>
      <c r="AD120" s="1"/>
      <c r="AE120" s="237"/>
      <c r="AF120" s="1"/>
      <c r="AG120" s="1"/>
      <c r="AH120" s="233"/>
      <c r="AI120" s="237"/>
      <c r="AJ120" s="233"/>
      <c r="AK120" s="233"/>
    </row>
    <row r="121" spans="28:37" s="113" customFormat="1" ht="15" customHeight="1" x14ac:dyDescent="0.3">
      <c r="AB121" s="237"/>
      <c r="AC121" s="237"/>
      <c r="AD121" s="1"/>
      <c r="AE121" s="237"/>
      <c r="AF121" s="1"/>
      <c r="AG121" s="1"/>
      <c r="AH121" s="233"/>
      <c r="AI121" s="237"/>
      <c r="AJ121" s="233"/>
      <c r="AK121" s="233"/>
    </row>
    <row r="122" spans="28:37" s="113" customFormat="1" ht="15" customHeight="1" x14ac:dyDescent="0.3">
      <c r="AB122" s="237"/>
      <c r="AC122" s="237"/>
      <c r="AD122" s="1"/>
      <c r="AE122" s="237"/>
      <c r="AF122" s="1"/>
      <c r="AG122" s="1"/>
      <c r="AH122" s="233"/>
      <c r="AI122" s="237"/>
      <c r="AJ122" s="233"/>
      <c r="AK122" s="233"/>
    </row>
    <row r="123" spans="28:37" s="113" customFormat="1" ht="15" customHeight="1" x14ac:dyDescent="0.3">
      <c r="AB123" s="237"/>
      <c r="AC123" s="237"/>
      <c r="AD123" s="1"/>
      <c r="AE123" s="237"/>
      <c r="AF123" s="1"/>
      <c r="AG123" s="1"/>
      <c r="AH123" s="233"/>
      <c r="AI123" s="237"/>
      <c r="AJ123" s="233"/>
      <c r="AK123" s="233"/>
    </row>
    <row r="124" spans="28:37" s="113" customFormat="1" ht="15" customHeight="1" x14ac:dyDescent="0.3">
      <c r="AB124" s="237"/>
      <c r="AC124" s="237"/>
      <c r="AD124" s="1"/>
      <c r="AE124" s="237"/>
      <c r="AF124" s="1"/>
      <c r="AG124" s="1"/>
      <c r="AH124" s="233"/>
      <c r="AI124" s="237"/>
      <c r="AJ124" s="233"/>
      <c r="AK124" s="233"/>
    </row>
    <row r="125" spans="28:37" s="113" customFormat="1" ht="15" customHeight="1" x14ac:dyDescent="0.3">
      <c r="AB125" s="237"/>
      <c r="AC125" s="237"/>
      <c r="AD125" s="1"/>
      <c r="AE125" s="237"/>
      <c r="AF125" s="1"/>
      <c r="AG125" s="1"/>
      <c r="AH125" s="233"/>
      <c r="AI125" s="237"/>
      <c r="AJ125" s="233"/>
      <c r="AK125" s="233"/>
    </row>
    <row r="126" spans="28:37" s="113" customFormat="1" ht="15" customHeight="1" x14ac:dyDescent="0.3">
      <c r="AB126" s="237"/>
      <c r="AC126" s="237"/>
      <c r="AD126" s="1"/>
      <c r="AE126" s="237"/>
      <c r="AF126" s="1"/>
      <c r="AG126" s="1"/>
      <c r="AH126" s="233"/>
      <c r="AI126" s="237"/>
      <c r="AJ126" s="233"/>
      <c r="AK126" s="233"/>
    </row>
    <row r="127" spans="28:37" s="113" customFormat="1" ht="15" customHeight="1" x14ac:dyDescent="0.3">
      <c r="AB127" s="237"/>
      <c r="AC127" s="237"/>
      <c r="AD127" s="1"/>
      <c r="AE127" s="237"/>
      <c r="AF127" s="1"/>
      <c r="AG127" s="1"/>
      <c r="AH127" s="233"/>
      <c r="AI127" s="237"/>
      <c r="AJ127" s="233"/>
      <c r="AK127" s="233"/>
    </row>
    <row r="128" spans="28:37" s="113" customFormat="1" ht="15" customHeight="1" x14ac:dyDescent="0.3">
      <c r="AB128" s="237"/>
      <c r="AC128" s="237"/>
      <c r="AD128" s="1"/>
      <c r="AE128" s="237"/>
      <c r="AF128" s="1"/>
      <c r="AG128" s="1"/>
      <c r="AH128" s="233"/>
      <c r="AI128" s="237"/>
      <c r="AJ128" s="233"/>
      <c r="AK128" s="233"/>
    </row>
    <row r="129" spans="28:37" s="113" customFormat="1" ht="15" customHeight="1" x14ac:dyDescent="0.3">
      <c r="AB129" s="237"/>
      <c r="AC129" s="237"/>
      <c r="AD129" s="1"/>
      <c r="AE129" s="237"/>
      <c r="AF129" s="1"/>
      <c r="AG129" s="1"/>
      <c r="AH129" s="233"/>
      <c r="AI129" s="237"/>
      <c r="AJ129" s="233"/>
      <c r="AK129" s="233"/>
    </row>
    <row r="130" spans="28:37" s="113" customFormat="1" ht="15" customHeight="1" x14ac:dyDescent="0.3">
      <c r="AB130" s="237"/>
      <c r="AC130" s="237"/>
      <c r="AD130" s="1"/>
      <c r="AE130" s="237"/>
      <c r="AF130" s="1"/>
      <c r="AG130" s="1"/>
      <c r="AH130" s="233"/>
      <c r="AI130" s="237"/>
      <c r="AJ130" s="233"/>
      <c r="AK130" s="233"/>
    </row>
    <row r="131" spans="28:37" s="113" customFormat="1" ht="15" customHeight="1" x14ac:dyDescent="0.3">
      <c r="AB131" s="237"/>
      <c r="AC131" s="237"/>
      <c r="AD131" s="1"/>
      <c r="AE131" s="237"/>
      <c r="AF131" s="1"/>
      <c r="AG131" s="1"/>
      <c r="AH131" s="233"/>
      <c r="AI131" s="237"/>
      <c r="AJ131" s="233"/>
      <c r="AK131" s="233"/>
    </row>
    <row r="132" spans="28:37" s="113" customFormat="1" ht="15" customHeight="1" x14ac:dyDescent="0.3">
      <c r="AB132" s="237"/>
      <c r="AC132" s="237"/>
      <c r="AD132" s="1"/>
      <c r="AE132" s="237"/>
      <c r="AF132" s="1"/>
      <c r="AG132" s="1"/>
      <c r="AH132" s="233"/>
      <c r="AI132" s="237"/>
      <c r="AJ132" s="233"/>
      <c r="AK132" s="233"/>
    </row>
    <row r="133" spans="28:37" s="113" customFormat="1" ht="15" customHeight="1" x14ac:dyDescent="0.3">
      <c r="AB133" s="237"/>
      <c r="AC133" s="237"/>
      <c r="AD133" s="1"/>
      <c r="AE133" s="237"/>
      <c r="AF133" s="1"/>
      <c r="AG133" s="1"/>
      <c r="AH133" s="233"/>
      <c r="AI133" s="237"/>
      <c r="AJ133" s="233"/>
      <c r="AK133" s="233"/>
    </row>
    <row r="134" spans="28:37" s="113" customFormat="1" ht="15" customHeight="1" x14ac:dyDescent="0.3">
      <c r="AB134" s="237"/>
      <c r="AC134" s="237"/>
      <c r="AD134" s="1"/>
      <c r="AE134" s="237"/>
      <c r="AF134" s="1"/>
      <c r="AG134" s="1"/>
      <c r="AH134" s="233"/>
      <c r="AI134" s="237"/>
      <c r="AJ134" s="233"/>
      <c r="AK134" s="233"/>
    </row>
    <row r="135" spans="28:37" s="113" customFormat="1" ht="15" customHeight="1" x14ac:dyDescent="0.3">
      <c r="AB135" s="237"/>
      <c r="AC135" s="237"/>
      <c r="AD135" s="1"/>
      <c r="AE135" s="237"/>
      <c r="AF135" s="1"/>
      <c r="AG135" s="1"/>
      <c r="AH135" s="233"/>
      <c r="AI135" s="237"/>
      <c r="AJ135" s="233"/>
      <c r="AK135" s="233"/>
    </row>
    <row r="136" spans="28:37" s="113" customFormat="1" ht="15" customHeight="1" x14ac:dyDescent="0.3">
      <c r="AB136" s="237"/>
      <c r="AC136" s="237"/>
      <c r="AD136" s="1"/>
      <c r="AE136" s="237"/>
      <c r="AF136" s="1"/>
      <c r="AG136" s="1"/>
      <c r="AH136" s="233"/>
      <c r="AI136" s="237"/>
      <c r="AJ136" s="233"/>
      <c r="AK136" s="233"/>
    </row>
    <row r="137" spans="28:37" s="113" customFormat="1" ht="15" customHeight="1" x14ac:dyDescent="0.3">
      <c r="AB137" s="237"/>
      <c r="AC137" s="237"/>
      <c r="AD137" s="1"/>
      <c r="AE137" s="237"/>
      <c r="AF137" s="1"/>
      <c r="AG137" s="1"/>
      <c r="AH137" s="233"/>
      <c r="AI137" s="237"/>
      <c r="AJ137" s="233"/>
      <c r="AK137" s="233"/>
    </row>
    <row r="138" spans="28:37" s="113" customFormat="1" ht="15" customHeight="1" x14ac:dyDescent="0.3">
      <c r="AB138" s="237"/>
      <c r="AC138" s="237"/>
      <c r="AD138" s="1"/>
      <c r="AE138" s="237"/>
      <c r="AF138" s="1"/>
      <c r="AG138" s="1"/>
      <c r="AH138" s="233"/>
      <c r="AI138" s="237"/>
      <c r="AJ138" s="233"/>
      <c r="AK138" s="233"/>
    </row>
    <row r="139" spans="28:37" s="113" customFormat="1" ht="15" customHeight="1" x14ac:dyDescent="0.3">
      <c r="AB139" s="237"/>
      <c r="AC139" s="237"/>
      <c r="AD139" s="1"/>
      <c r="AE139" s="237"/>
      <c r="AF139" s="1"/>
      <c r="AG139" s="1"/>
      <c r="AH139" s="233"/>
      <c r="AI139" s="237"/>
      <c r="AJ139" s="233"/>
      <c r="AK139" s="233"/>
    </row>
    <row r="140" spans="28:37" s="113" customFormat="1" ht="15" customHeight="1" x14ac:dyDescent="0.3">
      <c r="AB140" s="237"/>
      <c r="AC140" s="237"/>
      <c r="AD140" s="1"/>
      <c r="AE140" s="237"/>
      <c r="AF140" s="1"/>
      <c r="AG140" s="1"/>
      <c r="AH140" s="233"/>
      <c r="AI140" s="237"/>
      <c r="AJ140" s="233"/>
      <c r="AK140" s="233"/>
    </row>
    <row r="141" spans="28:37" s="113" customFormat="1" ht="15" customHeight="1" x14ac:dyDescent="0.3">
      <c r="AB141" s="237"/>
      <c r="AC141" s="237"/>
      <c r="AD141" s="1"/>
      <c r="AE141" s="237"/>
      <c r="AF141" s="1"/>
      <c r="AG141" s="1"/>
      <c r="AH141" s="233"/>
      <c r="AI141" s="237"/>
      <c r="AJ141" s="233"/>
      <c r="AK141" s="233"/>
    </row>
    <row r="142" spans="28:37" s="113" customFormat="1" ht="15" customHeight="1" x14ac:dyDescent="0.3">
      <c r="AB142" s="237"/>
      <c r="AC142" s="237"/>
      <c r="AD142" s="1"/>
      <c r="AE142" s="237"/>
      <c r="AF142" s="1"/>
      <c r="AG142" s="1"/>
      <c r="AH142" s="233"/>
      <c r="AI142" s="237"/>
      <c r="AJ142" s="233"/>
      <c r="AK142" s="233"/>
    </row>
    <row r="143" spans="28:37" s="113" customFormat="1" ht="15" customHeight="1" x14ac:dyDescent="0.3">
      <c r="AB143" s="237"/>
      <c r="AC143" s="237"/>
      <c r="AD143" s="1"/>
      <c r="AE143" s="237"/>
      <c r="AF143" s="1"/>
      <c r="AG143" s="1"/>
      <c r="AH143" s="233"/>
      <c r="AI143" s="237"/>
      <c r="AJ143" s="233"/>
      <c r="AK143" s="233"/>
    </row>
    <row r="144" spans="28:37" s="113" customFormat="1" ht="15" customHeight="1" x14ac:dyDescent="0.3">
      <c r="AB144" s="237"/>
      <c r="AC144" s="237"/>
      <c r="AD144" s="1"/>
      <c r="AE144" s="237"/>
      <c r="AF144" s="1"/>
      <c r="AG144" s="1"/>
      <c r="AH144" s="233"/>
      <c r="AI144" s="237"/>
      <c r="AJ144" s="233"/>
      <c r="AK144" s="233"/>
    </row>
    <row r="145" spans="27:37" s="113" customFormat="1" ht="15" customHeight="1" x14ac:dyDescent="0.3">
      <c r="AA145" s="102"/>
      <c r="AB145" s="237"/>
      <c r="AC145" s="237"/>
      <c r="AD145" s="1"/>
      <c r="AE145" s="237"/>
      <c r="AF145" s="1"/>
      <c r="AG145" s="1"/>
      <c r="AH145" s="233"/>
      <c r="AI145" s="237"/>
      <c r="AJ145" s="233"/>
      <c r="AK145" s="233"/>
    </row>
    <row r="146" spans="27:37" s="113" customFormat="1" ht="15" customHeight="1" x14ac:dyDescent="0.3">
      <c r="AA146" s="102"/>
      <c r="AB146" s="237"/>
      <c r="AC146" s="237"/>
      <c r="AD146" s="1"/>
      <c r="AE146" s="237"/>
      <c r="AF146" s="1"/>
      <c r="AG146" s="1"/>
      <c r="AH146" s="233"/>
      <c r="AI146" s="237"/>
      <c r="AJ146" s="233"/>
      <c r="AK146" s="233"/>
    </row>
    <row r="147" spans="27:37" s="113" customFormat="1" ht="15" customHeight="1" x14ac:dyDescent="0.3">
      <c r="AA147" s="102"/>
      <c r="AB147" s="237"/>
      <c r="AC147" s="237"/>
      <c r="AD147" s="1"/>
      <c r="AE147" s="237"/>
      <c r="AF147" s="1"/>
      <c r="AG147" s="1"/>
      <c r="AH147" s="233"/>
      <c r="AI147" s="237"/>
      <c r="AJ147" s="233"/>
      <c r="AK147" s="233"/>
    </row>
    <row r="148" spans="27:37" s="113" customFormat="1" ht="15" customHeight="1" x14ac:dyDescent="0.3">
      <c r="AA148" s="102"/>
      <c r="AB148" s="237"/>
      <c r="AC148" s="237"/>
      <c r="AD148" s="1"/>
      <c r="AE148" s="237"/>
      <c r="AF148" s="1"/>
      <c r="AG148" s="1"/>
      <c r="AH148" s="233"/>
      <c r="AI148" s="237"/>
      <c r="AJ148" s="233"/>
      <c r="AK148" s="233"/>
    </row>
    <row r="149" spans="27:37" s="113" customFormat="1" ht="15" customHeight="1" x14ac:dyDescent="0.3">
      <c r="AA149" s="102"/>
      <c r="AB149" s="237"/>
      <c r="AC149" s="237"/>
      <c r="AD149" s="1"/>
      <c r="AE149" s="237"/>
      <c r="AF149" s="1"/>
      <c r="AG149" s="1"/>
      <c r="AH149" s="233"/>
      <c r="AI149" s="237"/>
      <c r="AJ149" s="233"/>
      <c r="AK149" s="233"/>
    </row>
    <row r="150" spans="27:37" s="113" customFormat="1" ht="15" customHeight="1" x14ac:dyDescent="0.3">
      <c r="AA150" s="247"/>
      <c r="AB150" s="237"/>
      <c r="AC150" s="237"/>
      <c r="AD150" s="1"/>
      <c r="AE150" s="237"/>
      <c r="AF150" s="1"/>
      <c r="AG150" s="1"/>
      <c r="AH150" s="233"/>
      <c r="AI150" s="237"/>
      <c r="AJ150" s="233"/>
      <c r="AK150" s="233"/>
    </row>
    <row r="151" spans="27:37" s="113" customFormat="1" ht="15" customHeight="1" x14ac:dyDescent="0.3">
      <c r="AA151" s="102"/>
      <c r="AB151" s="237"/>
      <c r="AC151" s="237"/>
      <c r="AD151" s="1"/>
      <c r="AE151" s="237"/>
      <c r="AF151" s="1"/>
      <c r="AG151" s="1"/>
      <c r="AH151" s="233"/>
      <c r="AI151" s="237"/>
      <c r="AJ151" s="233"/>
      <c r="AK151" s="233"/>
    </row>
    <row r="152" spans="27:37" s="113" customFormat="1" ht="15" customHeight="1" x14ac:dyDescent="0.3">
      <c r="AA152" s="102"/>
      <c r="AB152" s="237"/>
      <c r="AC152" s="237"/>
      <c r="AD152" s="1"/>
      <c r="AE152" s="237"/>
      <c r="AF152" s="1"/>
      <c r="AG152" s="1"/>
      <c r="AH152" s="233"/>
      <c r="AI152" s="237"/>
      <c r="AJ152" s="233"/>
      <c r="AK152" s="233"/>
    </row>
    <row r="153" spans="27:37" s="113" customFormat="1" ht="15" customHeight="1" x14ac:dyDescent="0.3">
      <c r="AA153" s="102"/>
      <c r="AB153" s="237"/>
      <c r="AC153" s="237"/>
      <c r="AD153" s="1"/>
      <c r="AE153" s="237"/>
      <c r="AF153" s="1"/>
      <c r="AG153" s="1"/>
      <c r="AH153" s="233"/>
      <c r="AI153" s="237"/>
      <c r="AJ153" s="233"/>
      <c r="AK153" s="233"/>
    </row>
    <row r="154" spans="27:37" s="113" customFormat="1" ht="15" customHeight="1" x14ac:dyDescent="0.3">
      <c r="AA154" s="102"/>
      <c r="AB154" s="237"/>
      <c r="AC154" s="237"/>
      <c r="AD154" s="1"/>
      <c r="AE154" s="237"/>
      <c r="AF154" s="1"/>
      <c r="AG154" s="1"/>
      <c r="AH154" s="233"/>
      <c r="AI154" s="237"/>
      <c r="AJ154" s="233"/>
      <c r="AK154" s="233"/>
    </row>
    <row r="155" spans="27:37" s="113" customFormat="1" ht="15" customHeight="1" x14ac:dyDescent="0.3">
      <c r="AA155" s="102"/>
      <c r="AB155" s="237"/>
      <c r="AC155" s="237"/>
      <c r="AD155" s="1"/>
      <c r="AE155" s="237"/>
      <c r="AF155" s="1"/>
      <c r="AG155" s="1"/>
      <c r="AH155" s="233"/>
      <c r="AI155" s="237"/>
      <c r="AJ155" s="233"/>
      <c r="AK155" s="233"/>
    </row>
    <row r="156" spans="27:37" s="113" customFormat="1" ht="15" customHeight="1" x14ac:dyDescent="0.3">
      <c r="AA156" s="102"/>
      <c r="AB156" s="237"/>
      <c r="AC156" s="237"/>
      <c r="AD156" s="1"/>
      <c r="AE156" s="237"/>
      <c r="AF156" s="1"/>
      <c r="AG156" s="1"/>
      <c r="AH156" s="233"/>
      <c r="AI156" s="237"/>
      <c r="AJ156" s="233"/>
      <c r="AK156" s="233"/>
    </row>
    <row r="157" spans="27:37" s="113" customFormat="1" ht="15" customHeight="1" x14ac:dyDescent="0.3">
      <c r="AA157" s="102"/>
      <c r="AB157" s="237"/>
      <c r="AC157" s="237"/>
      <c r="AD157" s="1"/>
      <c r="AE157" s="237"/>
      <c r="AF157" s="1"/>
      <c r="AG157" s="1"/>
      <c r="AH157" s="233"/>
      <c r="AI157" s="237"/>
      <c r="AJ157" s="233"/>
      <c r="AK157" s="233"/>
    </row>
    <row r="158" spans="27:37" s="113" customFormat="1" ht="15" customHeight="1" x14ac:dyDescent="0.3">
      <c r="AA158" s="102"/>
      <c r="AB158" s="237"/>
      <c r="AC158" s="237"/>
      <c r="AD158" s="1"/>
      <c r="AE158" s="237"/>
      <c r="AF158" s="1"/>
      <c r="AG158" s="1"/>
      <c r="AH158" s="233"/>
      <c r="AI158" s="237"/>
      <c r="AJ158" s="233"/>
      <c r="AK158" s="233"/>
    </row>
    <row r="159" spans="27:37" s="113" customFormat="1" ht="15" customHeight="1" x14ac:dyDescent="0.3">
      <c r="AA159" s="102"/>
      <c r="AB159" s="237"/>
      <c r="AC159" s="237"/>
      <c r="AD159" s="1"/>
      <c r="AE159" s="237"/>
      <c r="AF159" s="1"/>
      <c r="AG159" s="1"/>
      <c r="AH159" s="233"/>
      <c r="AI159" s="237"/>
      <c r="AJ159" s="233"/>
      <c r="AK159" s="233"/>
    </row>
    <row r="160" spans="27:37" s="113" customFormat="1" ht="15" customHeight="1" x14ac:dyDescent="0.3">
      <c r="AA160" s="102"/>
      <c r="AB160" s="237"/>
      <c r="AC160" s="237"/>
      <c r="AD160" s="1"/>
      <c r="AE160" s="237"/>
      <c r="AF160" s="1"/>
      <c r="AG160" s="1"/>
      <c r="AH160" s="233"/>
      <c r="AI160" s="237"/>
      <c r="AJ160" s="233"/>
      <c r="AK160" s="233"/>
    </row>
    <row r="161" spans="28:37" s="113" customFormat="1" ht="15" customHeight="1" x14ac:dyDescent="0.3">
      <c r="AB161" s="237"/>
      <c r="AC161" s="237"/>
      <c r="AD161" s="1"/>
      <c r="AE161" s="237"/>
      <c r="AF161" s="1"/>
      <c r="AG161" s="1"/>
      <c r="AH161" s="233"/>
      <c r="AI161" s="237"/>
      <c r="AJ161" s="233"/>
      <c r="AK161" s="233"/>
    </row>
    <row r="162" spans="28:37" s="113" customFormat="1" ht="15" customHeight="1" x14ac:dyDescent="0.3">
      <c r="AB162" s="237"/>
      <c r="AC162" s="237"/>
      <c r="AD162" s="1"/>
      <c r="AE162" s="237"/>
      <c r="AF162" s="1"/>
      <c r="AG162" s="1"/>
      <c r="AH162" s="233"/>
      <c r="AI162" s="237"/>
      <c r="AJ162" s="233"/>
      <c r="AK162" s="233"/>
    </row>
    <row r="163" spans="28:37" s="113" customFormat="1" ht="15" customHeight="1" x14ac:dyDescent="0.3">
      <c r="AB163" s="237"/>
      <c r="AC163" s="237"/>
      <c r="AD163" s="1"/>
      <c r="AE163" s="237"/>
      <c r="AF163" s="1"/>
      <c r="AG163" s="1"/>
      <c r="AH163" s="233"/>
      <c r="AI163" s="237"/>
      <c r="AJ163" s="233"/>
      <c r="AK163" s="233"/>
    </row>
    <row r="164" spans="28:37" s="113" customFormat="1" ht="15" customHeight="1" x14ac:dyDescent="0.3">
      <c r="AB164" s="237"/>
      <c r="AC164" s="237"/>
      <c r="AD164" s="1"/>
      <c r="AE164" s="237"/>
      <c r="AF164" s="1"/>
      <c r="AG164" s="1"/>
      <c r="AH164" s="233"/>
      <c r="AI164" s="237"/>
      <c r="AJ164" s="233"/>
      <c r="AK164" s="233"/>
    </row>
    <row r="165" spans="28:37" s="113" customFormat="1" ht="15" customHeight="1" x14ac:dyDescent="0.3">
      <c r="AB165" s="237"/>
      <c r="AC165" s="237"/>
      <c r="AD165" s="1"/>
      <c r="AE165" s="237"/>
      <c r="AF165" s="1"/>
      <c r="AG165" s="1"/>
      <c r="AH165" s="233"/>
      <c r="AI165" s="237"/>
      <c r="AJ165" s="233"/>
      <c r="AK165" s="233"/>
    </row>
    <row r="166" spans="28:37" s="113" customFormat="1" ht="15" customHeight="1" x14ac:dyDescent="0.3">
      <c r="AB166" s="237"/>
      <c r="AC166" s="237"/>
      <c r="AD166" s="1"/>
      <c r="AE166" s="237"/>
      <c r="AF166" s="1"/>
      <c r="AG166" s="1"/>
      <c r="AH166" s="233"/>
      <c r="AI166" s="237"/>
      <c r="AJ166" s="233"/>
      <c r="AK166" s="233"/>
    </row>
    <row r="167" spans="28:37" s="113" customFormat="1" ht="15" customHeight="1" x14ac:dyDescent="0.3">
      <c r="AB167" s="237"/>
      <c r="AC167" s="237"/>
      <c r="AD167" s="1"/>
      <c r="AE167" s="237"/>
      <c r="AF167" s="1"/>
      <c r="AG167" s="1"/>
      <c r="AH167" s="233"/>
      <c r="AI167" s="237"/>
      <c r="AJ167" s="233"/>
      <c r="AK167" s="233"/>
    </row>
    <row r="168" spans="28:37" s="113" customFormat="1" ht="15" customHeight="1" x14ac:dyDescent="0.3">
      <c r="AB168" s="237"/>
      <c r="AC168" s="237"/>
      <c r="AD168" s="1"/>
      <c r="AE168" s="237"/>
      <c r="AF168" s="1"/>
      <c r="AG168" s="1"/>
      <c r="AH168" s="233"/>
      <c r="AI168" s="237"/>
      <c r="AJ168" s="233"/>
      <c r="AK168" s="233"/>
    </row>
    <row r="169" spans="28:37" s="113" customFormat="1" ht="15" customHeight="1" x14ac:dyDescent="0.3">
      <c r="AB169" s="237"/>
      <c r="AC169" s="237"/>
      <c r="AD169" s="1"/>
      <c r="AE169" s="237"/>
      <c r="AF169" s="1"/>
      <c r="AG169" s="1"/>
      <c r="AH169" s="233"/>
      <c r="AI169" s="237"/>
      <c r="AJ169" s="233"/>
      <c r="AK169" s="233"/>
    </row>
    <row r="170" spans="28:37" s="113" customFormat="1" ht="15" customHeight="1" x14ac:dyDescent="0.3">
      <c r="AB170" s="237"/>
      <c r="AC170" s="237"/>
      <c r="AD170" s="1"/>
      <c r="AE170" s="237"/>
      <c r="AF170" s="1"/>
      <c r="AG170" s="1"/>
      <c r="AH170" s="233"/>
      <c r="AI170" s="237"/>
      <c r="AJ170" s="233"/>
      <c r="AK170" s="233"/>
    </row>
    <row r="171" spans="28:37" s="113" customFormat="1" ht="15" customHeight="1" x14ac:dyDescent="0.3">
      <c r="AB171" s="237"/>
      <c r="AC171" s="237"/>
      <c r="AD171" s="1"/>
      <c r="AE171" s="237"/>
      <c r="AF171" s="1"/>
      <c r="AG171" s="1"/>
      <c r="AH171" s="233"/>
      <c r="AI171" s="237"/>
      <c r="AJ171" s="233"/>
      <c r="AK171" s="233"/>
    </row>
    <row r="172" spans="28:37" s="113" customFormat="1" ht="15" customHeight="1" x14ac:dyDescent="0.3">
      <c r="AB172" s="237"/>
      <c r="AC172" s="237"/>
      <c r="AD172" s="1"/>
      <c r="AE172" s="237"/>
      <c r="AF172" s="1"/>
      <c r="AG172" s="1"/>
      <c r="AH172" s="233"/>
      <c r="AI172" s="237"/>
      <c r="AJ172" s="233"/>
      <c r="AK172" s="233"/>
    </row>
    <row r="173" spans="28:37" s="113" customFormat="1" ht="15" customHeight="1" x14ac:dyDescent="0.3">
      <c r="AB173" s="237"/>
      <c r="AC173" s="237"/>
      <c r="AD173" s="1"/>
      <c r="AE173" s="237"/>
      <c r="AF173" s="1"/>
      <c r="AG173" s="1"/>
      <c r="AH173" s="233"/>
      <c r="AI173" s="237"/>
      <c r="AJ173" s="233"/>
      <c r="AK173" s="233"/>
    </row>
    <row r="174" spans="28:37" s="113" customFormat="1" ht="15" customHeight="1" x14ac:dyDescent="0.3">
      <c r="AB174" s="237"/>
      <c r="AC174" s="237"/>
      <c r="AD174" s="1"/>
      <c r="AE174" s="237"/>
      <c r="AF174" s="1"/>
      <c r="AG174" s="1"/>
      <c r="AH174" s="233"/>
      <c r="AI174" s="237"/>
      <c r="AJ174" s="233"/>
      <c r="AK174" s="233"/>
    </row>
    <row r="175" spans="28:37" s="113" customFormat="1" ht="15" customHeight="1" x14ac:dyDescent="0.3">
      <c r="AB175" s="237"/>
      <c r="AC175" s="237"/>
      <c r="AD175" s="1"/>
      <c r="AE175" s="237"/>
      <c r="AF175" s="1"/>
      <c r="AG175" s="1"/>
      <c r="AH175" s="233"/>
      <c r="AI175" s="237"/>
      <c r="AJ175" s="233"/>
      <c r="AK175" s="233"/>
    </row>
    <row r="176" spans="28:37" s="113" customFormat="1" ht="15" customHeight="1" x14ac:dyDescent="0.3">
      <c r="AB176" s="237"/>
      <c r="AC176" s="237"/>
      <c r="AD176" s="1"/>
      <c r="AE176" s="237"/>
      <c r="AF176" s="1"/>
      <c r="AG176" s="1"/>
      <c r="AH176" s="233"/>
      <c r="AI176" s="237"/>
      <c r="AJ176" s="233"/>
      <c r="AK176" s="233"/>
    </row>
    <row r="177" spans="28:37" s="113" customFormat="1" ht="15" customHeight="1" x14ac:dyDescent="0.3">
      <c r="AB177" s="237"/>
      <c r="AC177" s="237"/>
      <c r="AD177" s="1"/>
      <c r="AE177" s="237"/>
      <c r="AF177" s="1"/>
      <c r="AG177" s="1"/>
      <c r="AH177" s="233"/>
      <c r="AI177" s="237"/>
      <c r="AJ177" s="233"/>
      <c r="AK177" s="233"/>
    </row>
    <row r="178" spans="28:37" s="113" customFormat="1" ht="15" customHeight="1" x14ac:dyDescent="0.3">
      <c r="AB178" s="237"/>
      <c r="AC178" s="237"/>
      <c r="AD178" s="1"/>
      <c r="AE178" s="237"/>
      <c r="AF178" s="1"/>
      <c r="AG178" s="1"/>
      <c r="AH178" s="233"/>
      <c r="AI178" s="237"/>
      <c r="AJ178" s="233"/>
      <c r="AK178" s="233"/>
    </row>
    <row r="179" spans="28:37" s="113" customFormat="1" ht="15" customHeight="1" x14ac:dyDescent="0.3">
      <c r="AB179" s="237"/>
      <c r="AC179" s="237"/>
      <c r="AD179" s="1"/>
      <c r="AE179" s="237"/>
      <c r="AF179" s="1"/>
      <c r="AG179" s="1"/>
      <c r="AH179" s="233"/>
      <c r="AI179" s="237"/>
      <c r="AJ179" s="233"/>
      <c r="AK179" s="233"/>
    </row>
    <row r="180" spans="28:37" s="113" customFormat="1" ht="15" customHeight="1" x14ac:dyDescent="0.3">
      <c r="AB180" s="237"/>
      <c r="AC180" s="237"/>
      <c r="AD180" s="1"/>
      <c r="AE180" s="237"/>
      <c r="AF180" s="1"/>
      <c r="AG180" s="1"/>
      <c r="AH180" s="233"/>
      <c r="AI180" s="237"/>
      <c r="AJ180" s="233"/>
      <c r="AK180" s="233"/>
    </row>
    <row r="181" spans="28:37" s="113" customFormat="1" ht="15" customHeight="1" x14ac:dyDescent="0.3">
      <c r="AB181" s="237"/>
      <c r="AC181" s="237"/>
      <c r="AD181" s="1"/>
      <c r="AE181" s="237"/>
      <c r="AF181" s="1"/>
      <c r="AG181" s="1"/>
      <c r="AH181" s="233"/>
      <c r="AI181" s="237"/>
      <c r="AJ181" s="233"/>
      <c r="AK181" s="233"/>
    </row>
    <row r="182" spans="28:37" s="113" customFormat="1" ht="15" customHeight="1" x14ac:dyDescent="0.3">
      <c r="AB182" s="237"/>
      <c r="AC182" s="237"/>
      <c r="AD182" s="1"/>
      <c r="AE182" s="237"/>
      <c r="AF182" s="1"/>
      <c r="AG182" s="1"/>
      <c r="AH182" s="233"/>
      <c r="AI182" s="237"/>
      <c r="AJ182" s="233"/>
      <c r="AK182" s="233"/>
    </row>
    <row r="183" spans="28:37" s="113" customFormat="1" ht="15" customHeight="1" x14ac:dyDescent="0.3">
      <c r="AB183" s="237"/>
      <c r="AC183" s="237"/>
      <c r="AD183" s="1"/>
      <c r="AE183" s="237"/>
      <c r="AF183" s="1"/>
      <c r="AG183" s="1"/>
      <c r="AH183" s="233"/>
      <c r="AI183" s="237"/>
      <c r="AJ183" s="233"/>
      <c r="AK183" s="233"/>
    </row>
    <row r="184" spans="28:37" s="113" customFormat="1" ht="15" customHeight="1" x14ac:dyDescent="0.3">
      <c r="AB184" s="237"/>
      <c r="AC184" s="237"/>
      <c r="AD184" s="1"/>
      <c r="AE184" s="237"/>
      <c r="AF184" s="1"/>
      <c r="AG184" s="1"/>
      <c r="AH184" s="233"/>
      <c r="AI184" s="237"/>
      <c r="AJ184" s="233"/>
      <c r="AK184" s="233"/>
    </row>
    <row r="185" spans="28:37" s="113" customFormat="1" ht="15" customHeight="1" x14ac:dyDescent="0.3">
      <c r="AB185" s="237"/>
      <c r="AC185" s="237"/>
      <c r="AD185" s="1"/>
      <c r="AE185" s="237"/>
      <c r="AF185" s="1"/>
      <c r="AG185" s="1"/>
      <c r="AH185" s="233"/>
      <c r="AI185" s="237"/>
      <c r="AJ185" s="233"/>
      <c r="AK185" s="233"/>
    </row>
    <row r="186" spans="28:37" s="113" customFormat="1" ht="15" customHeight="1" x14ac:dyDescent="0.3">
      <c r="AB186" s="237"/>
      <c r="AC186" s="237"/>
      <c r="AD186" s="1"/>
      <c r="AE186" s="237"/>
      <c r="AF186" s="1"/>
      <c r="AG186" s="1"/>
      <c r="AH186" s="233"/>
      <c r="AI186" s="237"/>
      <c r="AJ186" s="233"/>
      <c r="AK186" s="233"/>
    </row>
    <row r="187" spans="28:37" s="113" customFormat="1" ht="15" customHeight="1" x14ac:dyDescent="0.3">
      <c r="AB187" s="237"/>
      <c r="AC187" s="237"/>
      <c r="AD187" s="1"/>
      <c r="AE187" s="237"/>
      <c r="AF187" s="1"/>
      <c r="AG187" s="1"/>
      <c r="AH187" s="233"/>
      <c r="AI187" s="237"/>
      <c r="AJ187" s="233"/>
      <c r="AK187" s="233"/>
    </row>
    <row r="188" spans="28:37" s="113" customFormat="1" ht="15" customHeight="1" x14ac:dyDescent="0.3">
      <c r="AB188" s="237"/>
      <c r="AC188" s="237"/>
      <c r="AD188" s="1"/>
      <c r="AE188" s="237"/>
      <c r="AF188" s="1"/>
      <c r="AG188" s="1"/>
      <c r="AH188" s="233"/>
      <c r="AI188" s="237"/>
      <c r="AJ188" s="233"/>
      <c r="AK188" s="233"/>
    </row>
    <row r="189" spans="28:37" s="113" customFormat="1" ht="15" customHeight="1" x14ac:dyDescent="0.3">
      <c r="AB189" s="237"/>
      <c r="AC189" s="237"/>
      <c r="AD189" s="1"/>
      <c r="AE189" s="237"/>
      <c r="AF189" s="1"/>
      <c r="AG189" s="1"/>
      <c r="AH189" s="233"/>
      <c r="AI189" s="237"/>
      <c r="AJ189" s="233"/>
      <c r="AK189" s="233"/>
    </row>
    <row r="190" spans="28:37" s="113" customFormat="1" ht="15" customHeight="1" x14ac:dyDescent="0.3">
      <c r="AB190" s="237"/>
      <c r="AC190" s="237"/>
      <c r="AD190" s="1"/>
      <c r="AE190" s="237"/>
      <c r="AF190" s="1"/>
      <c r="AG190" s="1"/>
      <c r="AH190" s="233"/>
      <c r="AI190" s="237"/>
      <c r="AJ190" s="233"/>
      <c r="AK190" s="233"/>
    </row>
    <row r="191" spans="28:37" s="113" customFormat="1" ht="15" customHeight="1" x14ac:dyDescent="0.3">
      <c r="AB191" s="237"/>
      <c r="AC191" s="237"/>
      <c r="AD191" s="1"/>
      <c r="AE191" s="237"/>
      <c r="AF191" s="1"/>
      <c r="AG191" s="1"/>
      <c r="AH191" s="233"/>
      <c r="AI191" s="237"/>
      <c r="AJ191" s="233"/>
      <c r="AK191" s="233"/>
    </row>
    <row r="192" spans="28:37" s="113" customFormat="1" ht="15" customHeight="1" x14ac:dyDescent="0.3">
      <c r="AB192" s="237"/>
      <c r="AC192" s="237"/>
      <c r="AD192" s="1"/>
      <c r="AE192" s="237"/>
      <c r="AF192" s="1"/>
      <c r="AG192" s="1"/>
      <c r="AH192" s="233"/>
      <c r="AI192" s="237"/>
      <c r="AJ192" s="233"/>
      <c r="AK192" s="233"/>
    </row>
    <row r="193" spans="27:37" s="113" customFormat="1" ht="15" customHeight="1" x14ac:dyDescent="0.3">
      <c r="AA193" s="102"/>
      <c r="AB193" s="237"/>
      <c r="AC193" s="237"/>
      <c r="AD193" s="1"/>
      <c r="AE193" s="237"/>
      <c r="AF193" s="1"/>
      <c r="AG193" s="1"/>
      <c r="AH193" s="233"/>
      <c r="AI193" s="237"/>
      <c r="AJ193" s="233"/>
      <c r="AK193" s="233"/>
    </row>
    <row r="194" spans="27:37" s="113" customFormat="1" ht="15" customHeight="1" x14ac:dyDescent="0.3">
      <c r="AA194" s="102"/>
      <c r="AB194" s="237"/>
      <c r="AC194" s="237"/>
      <c r="AD194" s="1"/>
      <c r="AE194" s="237"/>
      <c r="AF194" s="1"/>
      <c r="AG194" s="1"/>
      <c r="AH194" s="233"/>
      <c r="AI194" s="237"/>
      <c r="AJ194" s="233"/>
      <c r="AK194" s="233"/>
    </row>
    <row r="195" spans="27:37" s="113" customFormat="1" ht="15" customHeight="1" x14ac:dyDescent="0.3">
      <c r="AA195" s="102"/>
      <c r="AB195" s="237"/>
      <c r="AC195" s="237"/>
      <c r="AD195" s="1"/>
      <c r="AE195" s="237"/>
      <c r="AF195" s="1"/>
      <c r="AG195" s="1"/>
      <c r="AH195" s="233"/>
      <c r="AI195" s="237"/>
      <c r="AJ195" s="233"/>
      <c r="AK195" s="233"/>
    </row>
    <row r="196" spans="27:37" s="113" customFormat="1" ht="15" customHeight="1" x14ac:dyDescent="0.3">
      <c r="AA196" s="102"/>
      <c r="AB196" s="237"/>
      <c r="AC196" s="237"/>
      <c r="AD196" s="1"/>
      <c r="AE196" s="237"/>
      <c r="AF196" s="1"/>
      <c r="AG196" s="1"/>
      <c r="AH196" s="233"/>
      <c r="AI196" s="237"/>
      <c r="AJ196" s="233"/>
      <c r="AK196" s="233"/>
    </row>
    <row r="197" spans="27:37" s="113" customFormat="1" ht="15" customHeight="1" x14ac:dyDescent="0.3">
      <c r="AA197" s="102"/>
      <c r="AB197" s="237"/>
      <c r="AC197" s="237"/>
      <c r="AD197" s="1"/>
      <c r="AE197" s="237"/>
      <c r="AF197" s="1"/>
      <c r="AG197" s="1"/>
      <c r="AH197" s="233"/>
      <c r="AI197" s="237"/>
      <c r="AJ197" s="233"/>
      <c r="AK197" s="233"/>
    </row>
    <row r="198" spans="27:37" s="113" customFormat="1" ht="15" customHeight="1" x14ac:dyDescent="0.3">
      <c r="AA198" s="247"/>
      <c r="AB198" s="237"/>
      <c r="AC198" s="237"/>
      <c r="AD198" s="1"/>
      <c r="AE198" s="237"/>
      <c r="AF198" s="1"/>
      <c r="AG198" s="1"/>
      <c r="AH198" s="233"/>
      <c r="AI198" s="237"/>
      <c r="AJ198" s="233"/>
      <c r="AK198" s="233"/>
    </row>
    <row r="199" spans="27:37" s="113" customFormat="1" ht="15" customHeight="1" x14ac:dyDescent="0.3">
      <c r="AA199" s="102"/>
      <c r="AB199" s="237"/>
      <c r="AC199" s="237"/>
      <c r="AD199" s="1"/>
      <c r="AE199" s="237"/>
      <c r="AF199" s="1"/>
      <c r="AG199" s="1"/>
      <c r="AH199" s="233"/>
      <c r="AI199" s="237"/>
      <c r="AJ199" s="233"/>
      <c r="AK199" s="233"/>
    </row>
    <row r="200" spans="27:37" s="113" customFormat="1" ht="15" customHeight="1" x14ac:dyDescent="0.3">
      <c r="AA200" s="102"/>
      <c r="AB200" s="237"/>
      <c r="AC200" s="237"/>
      <c r="AD200" s="1"/>
      <c r="AE200" s="237"/>
      <c r="AF200" s="1"/>
      <c r="AG200" s="1"/>
      <c r="AH200" s="233"/>
      <c r="AI200" s="237"/>
      <c r="AJ200" s="233"/>
      <c r="AK200" s="233"/>
    </row>
    <row r="201" spans="27:37" s="113" customFormat="1" ht="15" customHeight="1" x14ac:dyDescent="0.3">
      <c r="AA201" s="102"/>
      <c r="AB201" s="237"/>
      <c r="AC201" s="237"/>
      <c r="AD201" s="1"/>
      <c r="AE201" s="237"/>
      <c r="AF201" s="1"/>
      <c r="AG201" s="1"/>
      <c r="AH201" s="233"/>
      <c r="AI201" s="237"/>
      <c r="AJ201" s="233"/>
      <c r="AK201" s="233"/>
    </row>
    <row r="202" spans="27:37" s="113" customFormat="1" ht="15" customHeight="1" x14ac:dyDescent="0.3">
      <c r="AA202" s="102"/>
      <c r="AB202" s="237"/>
      <c r="AC202" s="237"/>
      <c r="AD202" s="1"/>
      <c r="AE202" s="237"/>
      <c r="AF202" s="1"/>
      <c r="AG202" s="1"/>
      <c r="AH202" s="233"/>
      <c r="AI202" s="237"/>
      <c r="AJ202" s="233"/>
      <c r="AK202" s="233"/>
    </row>
    <row r="203" spans="27:37" s="113" customFormat="1" ht="15" customHeight="1" x14ac:dyDescent="0.3">
      <c r="AA203" s="102"/>
      <c r="AB203" s="237"/>
      <c r="AC203" s="237"/>
      <c r="AD203" s="1"/>
      <c r="AE203" s="237"/>
      <c r="AF203" s="1"/>
      <c r="AG203" s="1"/>
      <c r="AH203" s="233"/>
      <c r="AI203" s="237"/>
      <c r="AJ203" s="233"/>
      <c r="AK203" s="233"/>
    </row>
    <row r="204" spans="27:37" s="113" customFormat="1" ht="15" customHeight="1" x14ac:dyDescent="0.3">
      <c r="AA204" s="102"/>
      <c r="AB204" s="237"/>
      <c r="AC204" s="237"/>
      <c r="AD204" s="1"/>
      <c r="AE204" s="237"/>
      <c r="AF204" s="1"/>
      <c r="AG204" s="1"/>
      <c r="AH204" s="233"/>
      <c r="AI204" s="237"/>
      <c r="AJ204" s="233"/>
      <c r="AK204" s="233"/>
    </row>
    <row r="205" spans="27:37" s="113" customFormat="1" ht="15" customHeight="1" x14ac:dyDescent="0.3">
      <c r="AA205" s="102"/>
      <c r="AB205" s="237"/>
      <c r="AC205" s="237"/>
      <c r="AD205" s="1"/>
      <c r="AE205" s="237"/>
      <c r="AF205" s="1"/>
      <c r="AG205" s="1"/>
      <c r="AH205" s="233"/>
      <c r="AI205" s="237"/>
      <c r="AJ205" s="233"/>
      <c r="AK205" s="233"/>
    </row>
    <row r="206" spans="27:37" s="113" customFormat="1" ht="15" customHeight="1" x14ac:dyDescent="0.3">
      <c r="AA206" s="102"/>
      <c r="AB206" s="237"/>
      <c r="AC206" s="237"/>
      <c r="AD206" s="1"/>
      <c r="AE206" s="237"/>
      <c r="AF206" s="1"/>
      <c r="AG206" s="1"/>
      <c r="AH206" s="233"/>
      <c r="AI206" s="237"/>
      <c r="AJ206" s="233"/>
      <c r="AK206" s="233"/>
    </row>
    <row r="207" spans="27:37" s="113" customFormat="1" ht="15" customHeight="1" x14ac:dyDescent="0.3">
      <c r="AA207" s="102"/>
      <c r="AB207" s="237"/>
      <c r="AC207" s="237"/>
      <c r="AD207" s="1"/>
      <c r="AE207" s="237"/>
      <c r="AF207" s="1"/>
      <c r="AG207" s="1"/>
      <c r="AH207" s="233"/>
      <c r="AI207" s="237"/>
      <c r="AJ207" s="233"/>
      <c r="AK207" s="233"/>
    </row>
    <row r="208" spans="27:37" s="113" customFormat="1" ht="15" customHeight="1" x14ac:dyDescent="0.3">
      <c r="AA208" s="102"/>
      <c r="AB208" s="237"/>
      <c r="AC208" s="237"/>
      <c r="AD208" s="1"/>
      <c r="AE208" s="237"/>
      <c r="AF208" s="1"/>
      <c r="AG208" s="1"/>
      <c r="AH208" s="233"/>
      <c r="AI208" s="237"/>
      <c r="AJ208" s="233"/>
      <c r="AK208" s="233"/>
    </row>
    <row r="209" spans="28:37" s="113" customFormat="1" ht="15" customHeight="1" x14ac:dyDescent="0.3">
      <c r="AB209" s="237"/>
      <c r="AC209" s="237"/>
      <c r="AD209" s="1"/>
      <c r="AE209" s="237"/>
      <c r="AF209" s="1"/>
      <c r="AG209" s="1"/>
      <c r="AH209" s="233"/>
      <c r="AI209" s="237"/>
      <c r="AJ209" s="233"/>
      <c r="AK209" s="233"/>
    </row>
    <row r="210" spans="28:37" s="113" customFormat="1" ht="15" customHeight="1" x14ac:dyDescent="0.3">
      <c r="AB210" s="237"/>
      <c r="AC210" s="237"/>
      <c r="AD210" s="1"/>
      <c r="AE210" s="237"/>
      <c r="AF210" s="1"/>
      <c r="AG210" s="1"/>
      <c r="AH210" s="233"/>
      <c r="AI210" s="237"/>
      <c r="AJ210" s="233"/>
      <c r="AK210" s="233"/>
    </row>
    <row r="211" spans="28:37" s="113" customFormat="1" ht="15" customHeight="1" x14ac:dyDescent="0.3">
      <c r="AB211" s="237"/>
      <c r="AC211" s="237"/>
      <c r="AD211" s="1"/>
      <c r="AE211" s="237"/>
      <c r="AF211" s="1"/>
      <c r="AG211" s="1"/>
      <c r="AH211" s="233"/>
      <c r="AI211" s="237"/>
      <c r="AJ211" s="233"/>
      <c r="AK211" s="233"/>
    </row>
    <row r="212" spans="28:37" s="113" customFormat="1" ht="15" customHeight="1" x14ac:dyDescent="0.3">
      <c r="AB212" s="237"/>
      <c r="AC212" s="237"/>
      <c r="AD212" s="1"/>
      <c r="AE212" s="237"/>
      <c r="AF212" s="1"/>
      <c r="AG212" s="1"/>
      <c r="AH212" s="233"/>
      <c r="AI212" s="237"/>
      <c r="AJ212" s="233"/>
      <c r="AK212" s="233"/>
    </row>
    <row r="213" spans="28:37" s="113" customFormat="1" ht="15" customHeight="1" x14ac:dyDescent="0.3">
      <c r="AB213" s="237"/>
      <c r="AC213" s="237"/>
      <c r="AD213" s="1"/>
      <c r="AE213" s="237"/>
      <c r="AF213" s="1"/>
      <c r="AG213" s="1"/>
      <c r="AH213" s="233"/>
      <c r="AI213" s="237"/>
      <c r="AJ213" s="233"/>
      <c r="AK213" s="233"/>
    </row>
    <row r="214" spans="28:37" s="113" customFormat="1" ht="15" customHeight="1" x14ac:dyDescent="0.3">
      <c r="AB214" s="237"/>
      <c r="AC214" s="237"/>
      <c r="AD214" s="1"/>
      <c r="AE214" s="237"/>
      <c r="AF214" s="1"/>
      <c r="AG214" s="1"/>
      <c r="AH214" s="233"/>
      <c r="AI214" s="237"/>
      <c r="AJ214" s="233"/>
      <c r="AK214" s="233"/>
    </row>
    <row r="215" spans="28:37" s="113" customFormat="1" ht="15" customHeight="1" x14ac:dyDescent="0.3">
      <c r="AB215" s="237"/>
      <c r="AC215" s="237"/>
      <c r="AD215" s="1"/>
      <c r="AE215" s="237"/>
      <c r="AF215" s="1"/>
      <c r="AG215" s="1"/>
      <c r="AH215" s="233"/>
      <c r="AI215" s="237"/>
      <c r="AJ215" s="233"/>
      <c r="AK215" s="233"/>
    </row>
    <row r="216" spans="28:37" s="113" customFormat="1" ht="15" customHeight="1" x14ac:dyDescent="0.3">
      <c r="AB216" s="237"/>
      <c r="AC216" s="237"/>
      <c r="AD216" s="1"/>
      <c r="AE216" s="237"/>
      <c r="AF216" s="1"/>
      <c r="AG216" s="1"/>
      <c r="AH216" s="233"/>
      <c r="AI216" s="237"/>
      <c r="AJ216" s="233"/>
      <c r="AK216" s="233"/>
    </row>
    <row r="217" spans="28:37" s="113" customFormat="1" ht="15" customHeight="1" x14ac:dyDescent="0.3">
      <c r="AB217" s="237"/>
      <c r="AC217" s="237"/>
      <c r="AD217" s="1"/>
      <c r="AE217" s="237"/>
      <c r="AF217" s="1"/>
      <c r="AG217" s="1"/>
      <c r="AH217" s="233"/>
      <c r="AI217" s="237"/>
      <c r="AJ217" s="233"/>
      <c r="AK217" s="233"/>
    </row>
    <row r="218" spans="28:37" s="113" customFormat="1" ht="15" customHeight="1" x14ac:dyDescent="0.3">
      <c r="AB218" s="237"/>
      <c r="AC218" s="237"/>
      <c r="AD218" s="1"/>
      <c r="AE218" s="237"/>
      <c r="AF218" s="1"/>
      <c r="AG218" s="1"/>
      <c r="AH218" s="233"/>
      <c r="AI218" s="237"/>
      <c r="AJ218" s="233"/>
      <c r="AK218" s="233"/>
    </row>
    <row r="219" spans="28:37" s="113" customFormat="1" ht="15" customHeight="1" x14ac:dyDescent="0.3">
      <c r="AB219" s="237"/>
      <c r="AC219" s="237"/>
      <c r="AD219" s="1"/>
      <c r="AE219" s="237"/>
      <c r="AF219" s="1"/>
      <c r="AG219" s="1"/>
      <c r="AH219" s="233"/>
      <c r="AI219" s="237"/>
      <c r="AJ219" s="233"/>
      <c r="AK219" s="233"/>
    </row>
    <row r="220" spans="28:37" s="113" customFormat="1" ht="15" customHeight="1" x14ac:dyDescent="0.3">
      <c r="AB220" s="237"/>
      <c r="AC220" s="237"/>
      <c r="AD220" s="1"/>
      <c r="AE220" s="237"/>
      <c r="AF220" s="1"/>
      <c r="AG220" s="1"/>
      <c r="AH220" s="233"/>
      <c r="AI220" s="237"/>
      <c r="AJ220" s="233"/>
      <c r="AK220" s="233"/>
    </row>
    <row r="221" spans="28:37" s="113" customFormat="1" ht="15" customHeight="1" x14ac:dyDescent="0.3">
      <c r="AB221" s="237"/>
      <c r="AC221" s="237"/>
      <c r="AD221" s="1"/>
      <c r="AE221" s="237"/>
      <c r="AF221" s="1"/>
      <c r="AG221" s="1"/>
      <c r="AH221" s="233"/>
      <c r="AI221" s="237"/>
      <c r="AJ221" s="233"/>
      <c r="AK221" s="233"/>
    </row>
    <row r="222" spans="28:37" s="113" customFormat="1" ht="15" customHeight="1" x14ac:dyDescent="0.3">
      <c r="AB222" s="237"/>
      <c r="AC222" s="237"/>
      <c r="AD222" s="1"/>
      <c r="AE222" s="237"/>
      <c r="AF222" s="1"/>
      <c r="AG222" s="1"/>
      <c r="AH222" s="233"/>
      <c r="AI222" s="237"/>
      <c r="AJ222" s="233"/>
      <c r="AK222" s="233"/>
    </row>
    <row r="223" spans="28:37" s="113" customFormat="1" ht="15" customHeight="1" x14ac:dyDescent="0.3">
      <c r="AB223" s="237"/>
      <c r="AC223" s="237"/>
      <c r="AD223" s="1"/>
      <c r="AE223" s="237"/>
      <c r="AF223" s="1"/>
      <c r="AG223" s="1"/>
      <c r="AH223" s="233"/>
      <c r="AI223" s="237"/>
      <c r="AJ223" s="233"/>
      <c r="AK223" s="233"/>
    </row>
    <row r="224" spans="28:37" s="113" customFormat="1" ht="15" customHeight="1" x14ac:dyDescent="0.3">
      <c r="AB224" s="237"/>
      <c r="AC224" s="237"/>
      <c r="AD224" s="1"/>
      <c r="AE224" s="237"/>
      <c r="AF224" s="1"/>
      <c r="AG224" s="1"/>
      <c r="AH224" s="233"/>
      <c r="AI224" s="237"/>
      <c r="AJ224" s="233"/>
      <c r="AK224" s="233"/>
    </row>
    <row r="225" spans="28:37" s="113" customFormat="1" ht="15" customHeight="1" x14ac:dyDescent="0.3">
      <c r="AB225" s="237"/>
      <c r="AC225" s="237"/>
      <c r="AD225" s="1"/>
      <c r="AE225" s="237"/>
      <c r="AF225" s="1"/>
      <c r="AG225" s="1"/>
      <c r="AH225" s="233"/>
      <c r="AI225" s="237"/>
      <c r="AJ225" s="233"/>
      <c r="AK225" s="233"/>
    </row>
    <row r="226" spans="28:37" s="113" customFormat="1" ht="15" customHeight="1" x14ac:dyDescent="0.3">
      <c r="AB226" s="237"/>
      <c r="AC226" s="237"/>
      <c r="AD226" s="1"/>
      <c r="AE226" s="237"/>
      <c r="AF226" s="1"/>
      <c r="AG226" s="1"/>
      <c r="AH226" s="233"/>
      <c r="AI226" s="237"/>
      <c r="AJ226" s="233"/>
      <c r="AK226" s="233"/>
    </row>
    <row r="227" spans="28:37" s="113" customFormat="1" ht="15" customHeight="1" x14ac:dyDescent="0.3">
      <c r="AB227" s="237"/>
      <c r="AC227" s="237"/>
      <c r="AD227" s="1"/>
      <c r="AE227" s="237"/>
      <c r="AF227" s="1"/>
      <c r="AG227" s="1"/>
      <c r="AH227" s="233"/>
      <c r="AI227" s="237"/>
      <c r="AJ227" s="233"/>
      <c r="AK227" s="233"/>
    </row>
    <row r="228" spans="28:37" s="113" customFormat="1" ht="15" customHeight="1" x14ac:dyDescent="0.3">
      <c r="AB228" s="237"/>
      <c r="AC228" s="237"/>
      <c r="AD228" s="1"/>
      <c r="AE228" s="237"/>
      <c r="AF228" s="1"/>
      <c r="AG228" s="1"/>
      <c r="AH228" s="233"/>
      <c r="AI228" s="237"/>
      <c r="AJ228" s="233"/>
      <c r="AK228" s="233"/>
    </row>
    <row r="229" spans="28:37" s="113" customFormat="1" ht="15" customHeight="1" x14ac:dyDescent="0.3">
      <c r="AB229" s="237"/>
      <c r="AC229" s="237"/>
      <c r="AD229" s="1"/>
      <c r="AE229" s="237"/>
      <c r="AF229" s="1"/>
      <c r="AG229" s="1"/>
      <c r="AH229" s="233"/>
      <c r="AI229" s="237"/>
      <c r="AJ229" s="233"/>
      <c r="AK229" s="233"/>
    </row>
    <row r="230" spans="28:37" s="113" customFormat="1" ht="15" customHeight="1" x14ac:dyDescent="0.3">
      <c r="AB230" s="237"/>
      <c r="AC230" s="237"/>
      <c r="AD230" s="1"/>
      <c r="AE230" s="237"/>
      <c r="AF230" s="1"/>
      <c r="AG230" s="1"/>
      <c r="AH230" s="233"/>
      <c r="AI230" s="237"/>
      <c r="AJ230" s="233"/>
      <c r="AK230" s="233"/>
    </row>
    <row r="231" spans="28:37" s="113" customFormat="1" ht="15" customHeight="1" x14ac:dyDescent="0.3">
      <c r="AB231" s="237"/>
      <c r="AC231" s="237"/>
      <c r="AD231" s="1"/>
      <c r="AE231" s="237"/>
      <c r="AF231" s="1"/>
      <c r="AG231" s="1"/>
      <c r="AH231" s="233"/>
      <c r="AI231" s="237"/>
      <c r="AJ231" s="233"/>
      <c r="AK231" s="233"/>
    </row>
    <row r="232" spans="28:37" s="113" customFormat="1" ht="15" customHeight="1" x14ac:dyDescent="0.3">
      <c r="AB232" s="237"/>
      <c r="AC232" s="237"/>
      <c r="AD232" s="1"/>
      <c r="AE232" s="237"/>
      <c r="AF232" s="1"/>
      <c r="AG232" s="1"/>
      <c r="AH232" s="233"/>
      <c r="AI232" s="237"/>
      <c r="AJ232" s="233"/>
      <c r="AK232" s="233"/>
    </row>
    <row r="233" spans="28:37" s="113" customFormat="1" ht="15" customHeight="1" x14ac:dyDescent="0.3">
      <c r="AB233" s="237"/>
      <c r="AC233" s="237"/>
      <c r="AD233" s="1"/>
      <c r="AE233" s="237"/>
      <c r="AF233" s="1"/>
      <c r="AG233" s="1"/>
      <c r="AH233" s="233"/>
      <c r="AI233" s="237"/>
      <c r="AJ233" s="233"/>
      <c r="AK233" s="233"/>
    </row>
    <row r="234" spans="28:37" s="113" customFormat="1" ht="15" customHeight="1" x14ac:dyDescent="0.3">
      <c r="AB234" s="237"/>
      <c r="AC234" s="237"/>
      <c r="AD234" s="1"/>
      <c r="AE234" s="237"/>
      <c r="AF234" s="1"/>
      <c r="AG234" s="1"/>
      <c r="AH234" s="233"/>
      <c r="AI234" s="237"/>
      <c r="AJ234" s="233"/>
      <c r="AK234" s="233"/>
    </row>
    <row r="235" spans="28:37" s="113" customFormat="1" ht="15" customHeight="1" x14ac:dyDescent="0.3">
      <c r="AB235" s="237"/>
      <c r="AC235" s="237"/>
      <c r="AD235" s="1"/>
      <c r="AE235" s="237"/>
      <c r="AF235" s="1"/>
      <c r="AG235" s="1"/>
      <c r="AH235" s="233"/>
      <c r="AI235" s="237"/>
      <c r="AJ235" s="233"/>
      <c r="AK235" s="233"/>
    </row>
    <row r="236" spans="28:37" s="113" customFormat="1" ht="15" customHeight="1" x14ac:dyDescent="0.3">
      <c r="AB236" s="237"/>
      <c r="AC236" s="237"/>
      <c r="AD236" s="1"/>
      <c r="AE236" s="237"/>
      <c r="AF236" s="1"/>
      <c r="AG236" s="1"/>
      <c r="AH236" s="233"/>
      <c r="AI236" s="237"/>
      <c r="AJ236" s="233"/>
      <c r="AK236" s="233"/>
    </row>
    <row r="237" spans="28:37" s="113" customFormat="1" ht="15" customHeight="1" x14ac:dyDescent="0.3">
      <c r="AB237" s="237"/>
      <c r="AC237" s="237"/>
      <c r="AD237" s="1"/>
      <c r="AE237" s="237"/>
      <c r="AF237" s="1"/>
      <c r="AG237" s="1"/>
      <c r="AH237" s="233"/>
      <c r="AI237" s="237"/>
      <c r="AJ237" s="233"/>
      <c r="AK237" s="233"/>
    </row>
    <row r="238" spans="28:37" s="113" customFormat="1" ht="15" customHeight="1" x14ac:dyDescent="0.3">
      <c r="AB238" s="237"/>
      <c r="AC238" s="237"/>
      <c r="AD238" s="1"/>
      <c r="AE238" s="237"/>
      <c r="AF238" s="1"/>
      <c r="AG238" s="1"/>
      <c r="AH238" s="233"/>
      <c r="AI238" s="237"/>
      <c r="AJ238" s="233"/>
      <c r="AK238" s="233"/>
    </row>
    <row r="239" spans="28:37" s="113" customFormat="1" ht="15" customHeight="1" x14ac:dyDescent="0.3">
      <c r="AB239" s="237"/>
      <c r="AC239" s="237"/>
      <c r="AD239" s="1"/>
      <c r="AE239" s="237"/>
      <c r="AF239" s="1"/>
      <c r="AG239" s="1"/>
      <c r="AH239" s="233"/>
      <c r="AI239" s="237"/>
      <c r="AJ239" s="233"/>
      <c r="AK239" s="233"/>
    </row>
    <row r="240" spans="28:37" s="113" customFormat="1" ht="15" customHeight="1" x14ac:dyDescent="0.3">
      <c r="AB240" s="237"/>
      <c r="AC240" s="237"/>
      <c r="AD240" s="1"/>
      <c r="AE240" s="237"/>
      <c r="AF240" s="1"/>
      <c r="AG240" s="1"/>
      <c r="AH240" s="233"/>
      <c r="AI240" s="237"/>
      <c r="AJ240" s="233"/>
      <c r="AK240" s="233"/>
    </row>
    <row r="241" spans="27:37" s="113" customFormat="1" ht="15" customHeight="1" x14ac:dyDescent="0.3">
      <c r="AA241" s="102"/>
      <c r="AB241" s="237"/>
      <c r="AC241" s="237"/>
      <c r="AD241" s="1"/>
      <c r="AE241" s="237"/>
      <c r="AF241" s="1"/>
      <c r="AG241" s="1"/>
      <c r="AH241" s="233"/>
      <c r="AI241" s="237"/>
      <c r="AJ241" s="233"/>
      <c r="AK241" s="233"/>
    </row>
    <row r="242" spans="27:37" s="113" customFormat="1" ht="15" customHeight="1" x14ac:dyDescent="0.3">
      <c r="AA242" s="102"/>
      <c r="AB242" s="237"/>
      <c r="AC242" s="237"/>
      <c r="AD242" s="1"/>
      <c r="AE242" s="237"/>
      <c r="AF242" s="1"/>
      <c r="AG242" s="1"/>
      <c r="AH242" s="233"/>
      <c r="AI242" s="237"/>
      <c r="AJ242" s="233"/>
      <c r="AK242" s="233"/>
    </row>
    <row r="243" spans="27:37" s="113" customFormat="1" ht="15" customHeight="1" x14ac:dyDescent="0.3">
      <c r="AA243" s="102"/>
      <c r="AB243" s="237"/>
      <c r="AC243" s="237"/>
      <c r="AD243" s="1"/>
      <c r="AE243" s="237"/>
      <c r="AF243" s="1"/>
      <c r="AG243" s="1"/>
      <c r="AH243" s="233"/>
      <c r="AI243" s="237"/>
      <c r="AJ243" s="233"/>
      <c r="AK243" s="233"/>
    </row>
    <row r="244" spans="27:37" s="113" customFormat="1" ht="15" customHeight="1" x14ac:dyDescent="0.3">
      <c r="AA244" s="102"/>
      <c r="AB244" s="237"/>
      <c r="AC244" s="237"/>
      <c r="AD244" s="1"/>
      <c r="AE244" s="237"/>
      <c r="AF244" s="1"/>
      <c r="AG244" s="1"/>
      <c r="AH244" s="233"/>
      <c r="AI244" s="237"/>
      <c r="AJ244" s="233"/>
      <c r="AK244" s="233"/>
    </row>
    <row r="245" spans="27:37" s="113" customFormat="1" ht="15" customHeight="1" x14ac:dyDescent="0.3">
      <c r="AA245" s="102"/>
      <c r="AB245" s="237"/>
      <c r="AC245" s="237"/>
      <c r="AD245" s="1"/>
      <c r="AE245" s="237"/>
      <c r="AF245" s="1"/>
      <c r="AG245" s="1"/>
      <c r="AH245" s="233"/>
      <c r="AI245" s="237"/>
      <c r="AJ245" s="233"/>
      <c r="AK245" s="233"/>
    </row>
    <row r="246" spans="27:37" s="113" customFormat="1" ht="15" customHeight="1" x14ac:dyDescent="0.3">
      <c r="AA246" s="247"/>
      <c r="AB246" s="237"/>
      <c r="AC246" s="237"/>
      <c r="AD246" s="1"/>
      <c r="AE246" s="237"/>
      <c r="AF246" s="1"/>
      <c r="AG246" s="1"/>
      <c r="AH246" s="233"/>
      <c r="AI246" s="237"/>
      <c r="AJ246" s="233"/>
      <c r="AK246" s="233"/>
    </row>
    <row r="247" spans="27:37" s="113" customFormat="1" ht="15" customHeight="1" x14ac:dyDescent="0.3">
      <c r="AA247" s="102"/>
      <c r="AB247" s="237"/>
      <c r="AC247" s="237"/>
      <c r="AD247" s="1"/>
      <c r="AE247" s="237"/>
      <c r="AF247" s="1"/>
      <c r="AG247" s="1"/>
      <c r="AH247" s="233"/>
      <c r="AI247" s="237"/>
      <c r="AJ247" s="233"/>
      <c r="AK247" s="233"/>
    </row>
    <row r="248" spans="27:37" s="113" customFormat="1" ht="15" customHeight="1" x14ac:dyDescent="0.3">
      <c r="AA248" s="102"/>
      <c r="AB248" s="237"/>
      <c r="AC248" s="237"/>
      <c r="AD248" s="1"/>
      <c r="AE248" s="237"/>
      <c r="AF248" s="1"/>
      <c r="AG248" s="1"/>
      <c r="AH248" s="233"/>
      <c r="AI248" s="237"/>
      <c r="AJ248" s="233"/>
      <c r="AK248" s="233"/>
    </row>
    <row r="249" spans="27:37" s="113" customFormat="1" ht="15" customHeight="1" x14ac:dyDescent="0.3">
      <c r="AA249" s="102"/>
      <c r="AB249" s="237"/>
      <c r="AC249" s="237"/>
      <c r="AD249" s="1"/>
      <c r="AE249" s="237"/>
      <c r="AF249" s="1"/>
      <c r="AG249" s="1"/>
      <c r="AH249" s="233"/>
      <c r="AI249" s="237"/>
      <c r="AJ249" s="233"/>
      <c r="AK249" s="233"/>
    </row>
    <row r="250" spans="27:37" s="113" customFormat="1" ht="15" customHeight="1" x14ac:dyDescent="0.3">
      <c r="AA250" s="102"/>
      <c r="AB250" s="237"/>
      <c r="AC250" s="237"/>
      <c r="AD250" s="1"/>
      <c r="AE250" s="237"/>
      <c r="AF250" s="1"/>
      <c r="AG250" s="1"/>
      <c r="AH250" s="233"/>
      <c r="AI250" s="237"/>
      <c r="AJ250" s="233"/>
      <c r="AK250" s="233"/>
    </row>
    <row r="251" spans="27:37" s="113" customFormat="1" ht="15" customHeight="1" x14ac:dyDescent="0.3">
      <c r="AA251" s="102"/>
      <c r="AB251" s="237"/>
      <c r="AC251" s="237"/>
      <c r="AD251" s="1"/>
      <c r="AE251" s="237"/>
      <c r="AF251" s="1"/>
      <c r="AG251" s="1"/>
      <c r="AH251" s="233"/>
      <c r="AI251" s="237"/>
      <c r="AJ251" s="233"/>
      <c r="AK251" s="233"/>
    </row>
    <row r="252" spans="27:37" s="113" customFormat="1" ht="15" customHeight="1" x14ac:dyDescent="0.3">
      <c r="AA252" s="102"/>
      <c r="AB252" s="237"/>
      <c r="AC252" s="237"/>
      <c r="AD252" s="1"/>
      <c r="AE252" s="237"/>
      <c r="AF252" s="1"/>
      <c r="AG252" s="1"/>
      <c r="AH252" s="233"/>
      <c r="AI252" s="237"/>
      <c r="AJ252" s="233"/>
      <c r="AK252" s="233"/>
    </row>
    <row r="253" spans="27:37" s="113" customFormat="1" ht="15" customHeight="1" x14ac:dyDescent="0.3">
      <c r="AA253" s="102"/>
      <c r="AB253" s="237"/>
      <c r="AC253" s="237"/>
      <c r="AD253" s="1"/>
      <c r="AE253" s="237"/>
      <c r="AF253" s="1"/>
      <c r="AG253" s="1"/>
      <c r="AH253" s="233"/>
      <c r="AI253" s="237"/>
      <c r="AJ253" s="233"/>
      <c r="AK253" s="233"/>
    </row>
    <row r="254" spans="27:37" s="113" customFormat="1" ht="15" customHeight="1" x14ac:dyDescent="0.3">
      <c r="AA254" s="102"/>
      <c r="AB254" s="237"/>
      <c r="AC254" s="237"/>
      <c r="AD254" s="1"/>
      <c r="AE254" s="237"/>
      <c r="AF254" s="1"/>
      <c r="AG254" s="1"/>
      <c r="AH254" s="233"/>
      <c r="AI254" s="237"/>
      <c r="AJ254" s="233"/>
      <c r="AK254" s="233"/>
    </row>
    <row r="255" spans="27:37" s="113" customFormat="1" ht="15" customHeight="1" x14ac:dyDescent="0.3">
      <c r="AA255" s="102"/>
      <c r="AB255" s="237"/>
      <c r="AC255" s="237"/>
      <c r="AD255" s="1"/>
      <c r="AE255" s="237"/>
      <c r="AF255" s="1"/>
      <c r="AG255" s="1"/>
      <c r="AH255" s="233"/>
      <c r="AI255" s="237"/>
      <c r="AJ255" s="233"/>
      <c r="AK255" s="233"/>
    </row>
    <row r="256" spans="27:37" s="113" customFormat="1" ht="15" customHeight="1" x14ac:dyDescent="0.3">
      <c r="AA256" s="102"/>
      <c r="AB256" s="237"/>
      <c r="AC256" s="237"/>
      <c r="AD256" s="1"/>
      <c r="AE256" s="237"/>
      <c r="AF256" s="1"/>
      <c r="AG256" s="1"/>
      <c r="AH256" s="233"/>
      <c r="AI256" s="237"/>
      <c r="AJ256" s="233"/>
      <c r="AK256" s="233"/>
    </row>
    <row r="257" spans="28:37" s="113" customFormat="1" ht="15" customHeight="1" x14ac:dyDescent="0.3">
      <c r="AB257" s="237"/>
      <c r="AC257" s="237"/>
      <c r="AD257" s="1"/>
      <c r="AE257" s="237"/>
      <c r="AF257" s="1"/>
      <c r="AG257" s="1"/>
      <c r="AH257" s="233"/>
      <c r="AI257" s="237"/>
      <c r="AJ257" s="233"/>
      <c r="AK257" s="233"/>
    </row>
    <row r="258" spans="28:37" s="113" customFormat="1" ht="15" customHeight="1" x14ac:dyDescent="0.3">
      <c r="AB258" s="237"/>
      <c r="AC258" s="237"/>
      <c r="AD258" s="1"/>
      <c r="AE258" s="237"/>
      <c r="AF258" s="1"/>
      <c r="AG258" s="1"/>
      <c r="AH258" s="233"/>
      <c r="AI258" s="237"/>
      <c r="AJ258" s="233"/>
      <c r="AK258" s="233"/>
    </row>
    <row r="259" spans="28:37" s="113" customFormat="1" ht="15" customHeight="1" x14ac:dyDescent="0.3">
      <c r="AB259" s="237"/>
      <c r="AC259" s="237"/>
      <c r="AD259" s="1"/>
      <c r="AE259" s="237"/>
      <c r="AF259" s="1"/>
      <c r="AG259" s="1"/>
      <c r="AH259" s="233"/>
      <c r="AI259" s="237"/>
      <c r="AJ259" s="233"/>
      <c r="AK259" s="233"/>
    </row>
    <row r="260" spans="28:37" s="113" customFormat="1" ht="15" customHeight="1" x14ac:dyDescent="0.3">
      <c r="AB260" s="237"/>
      <c r="AC260" s="237"/>
      <c r="AD260" s="1"/>
      <c r="AE260" s="237"/>
      <c r="AF260" s="1"/>
      <c r="AG260" s="1"/>
      <c r="AH260" s="233"/>
      <c r="AI260" s="237"/>
      <c r="AJ260" s="233"/>
      <c r="AK260" s="233"/>
    </row>
    <row r="261" spans="28:37" s="113" customFormat="1" ht="15" customHeight="1" x14ac:dyDescent="0.3">
      <c r="AB261" s="237"/>
      <c r="AC261" s="237"/>
      <c r="AD261" s="1"/>
      <c r="AE261" s="237"/>
      <c r="AF261" s="1"/>
      <c r="AG261" s="1"/>
      <c r="AH261" s="233"/>
      <c r="AI261" s="237"/>
      <c r="AJ261" s="233"/>
      <c r="AK261" s="233"/>
    </row>
    <row r="262" spans="28:37" s="113" customFormat="1" ht="15" customHeight="1" x14ac:dyDescent="0.3">
      <c r="AB262" s="237"/>
      <c r="AC262" s="237"/>
      <c r="AD262" s="1"/>
      <c r="AE262" s="237"/>
      <c r="AF262" s="1"/>
      <c r="AG262" s="1"/>
      <c r="AH262" s="233"/>
      <c r="AI262" s="237"/>
      <c r="AJ262" s="233"/>
      <c r="AK262" s="233"/>
    </row>
    <row r="263" spans="28:37" s="113" customFormat="1" ht="15" customHeight="1" x14ac:dyDescent="0.3">
      <c r="AB263" s="237"/>
      <c r="AC263" s="237"/>
      <c r="AD263" s="1"/>
      <c r="AE263" s="237"/>
      <c r="AF263" s="1"/>
      <c r="AG263" s="1"/>
      <c r="AH263" s="233"/>
      <c r="AI263" s="237"/>
      <c r="AJ263" s="233"/>
      <c r="AK263" s="233"/>
    </row>
    <row r="264" spans="28:37" s="113" customFormat="1" ht="15" customHeight="1" x14ac:dyDescent="0.3">
      <c r="AB264" s="237"/>
      <c r="AC264" s="237"/>
      <c r="AD264" s="1"/>
      <c r="AE264" s="237"/>
      <c r="AF264" s="1"/>
      <c r="AG264" s="1"/>
      <c r="AH264" s="233"/>
      <c r="AI264" s="237"/>
      <c r="AJ264" s="233"/>
      <c r="AK264" s="233"/>
    </row>
    <row r="265" spans="28:37" s="113" customFormat="1" ht="15" customHeight="1" x14ac:dyDescent="0.3">
      <c r="AB265" s="237"/>
      <c r="AC265" s="237"/>
      <c r="AD265" s="1"/>
      <c r="AE265" s="237"/>
      <c r="AF265" s="1"/>
      <c r="AG265" s="1"/>
      <c r="AH265" s="233"/>
      <c r="AI265" s="237"/>
      <c r="AJ265" s="233"/>
      <c r="AK265" s="233"/>
    </row>
    <row r="266" spans="28:37" s="113" customFormat="1" ht="15" customHeight="1" x14ac:dyDescent="0.3">
      <c r="AB266" s="237"/>
      <c r="AC266" s="237"/>
      <c r="AD266" s="1"/>
      <c r="AE266" s="237"/>
      <c r="AF266" s="1"/>
      <c r="AG266" s="1"/>
      <c r="AH266" s="233"/>
      <c r="AI266" s="237"/>
      <c r="AJ266" s="233"/>
      <c r="AK266" s="233"/>
    </row>
    <row r="267" spans="28:37" s="113" customFormat="1" ht="15" customHeight="1" x14ac:dyDescent="0.3">
      <c r="AB267" s="237"/>
      <c r="AC267" s="237"/>
      <c r="AD267" s="1"/>
      <c r="AE267" s="237"/>
      <c r="AF267" s="1"/>
      <c r="AG267" s="1"/>
      <c r="AH267" s="233"/>
      <c r="AI267" s="237"/>
      <c r="AJ267" s="233"/>
      <c r="AK267" s="233"/>
    </row>
    <row r="268" spans="28:37" s="113" customFormat="1" ht="15" customHeight="1" x14ac:dyDescent="0.3">
      <c r="AB268" s="237"/>
      <c r="AC268" s="237"/>
      <c r="AD268" s="1"/>
      <c r="AE268" s="237"/>
      <c r="AF268" s="1"/>
      <c r="AG268" s="1"/>
      <c r="AH268" s="233"/>
      <c r="AI268" s="237"/>
      <c r="AJ268" s="233"/>
      <c r="AK268" s="233"/>
    </row>
    <row r="269" spans="28:37" s="113" customFormat="1" ht="15" customHeight="1" x14ac:dyDescent="0.3">
      <c r="AB269" s="237"/>
      <c r="AC269" s="237"/>
      <c r="AD269" s="1"/>
      <c r="AE269" s="237"/>
      <c r="AF269" s="1"/>
      <c r="AG269" s="1"/>
      <c r="AH269" s="233"/>
      <c r="AI269" s="237"/>
      <c r="AJ269" s="233"/>
      <c r="AK269" s="233"/>
    </row>
    <row r="270" spans="28:37" s="113" customFormat="1" ht="15" customHeight="1" x14ac:dyDescent="0.3">
      <c r="AB270" s="237"/>
      <c r="AC270" s="237"/>
      <c r="AD270" s="1"/>
      <c r="AE270" s="237"/>
      <c r="AF270" s="1"/>
      <c r="AG270" s="1"/>
      <c r="AH270" s="233"/>
      <c r="AI270" s="237"/>
      <c r="AJ270" s="233"/>
      <c r="AK270" s="233"/>
    </row>
    <row r="271" spans="28:37" s="113" customFormat="1" ht="15" customHeight="1" x14ac:dyDescent="0.3">
      <c r="AB271" s="237"/>
      <c r="AC271" s="237"/>
      <c r="AD271" s="1"/>
      <c r="AE271" s="237"/>
      <c r="AF271" s="1"/>
      <c r="AG271" s="1"/>
      <c r="AH271" s="233"/>
      <c r="AI271" s="237"/>
      <c r="AJ271" s="233"/>
      <c r="AK271" s="233"/>
    </row>
    <row r="272" spans="28:37" s="113" customFormat="1" ht="15" customHeight="1" x14ac:dyDescent="0.3">
      <c r="AB272" s="237"/>
      <c r="AC272" s="237"/>
      <c r="AD272" s="1"/>
      <c r="AE272" s="237"/>
      <c r="AF272" s="1"/>
      <c r="AG272" s="1"/>
      <c r="AH272" s="233"/>
      <c r="AI272" s="237"/>
      <c r="AJ272" s="233"/>
      <c r="AK272" s="233"/>
    </row>
    <row r="273" spans="28:37" s="113" customFormat="1" ht="15" customHeight="1" x14ac:dyDescent="0.3">
      <c r="AB273" s="237"/>
      <c r="AC273" s="237"/>
      <c r="AD273" s="1"/>
      <c r="AE273" s="237"/>
      <c r="AF273" s="1"/>
      <c r="AG273" s="1"/>
      <c r="AH273" s="233"/>
      <c r="AI273" s="237"/>
      <c r="AJ273" s="233"/>
      <c r="AK273" s="233"/>
    </row>
    <row r="274" spans="28:37" s="113" customFormat="1" ht="15" customHeight="1" x14ac:dyDescent="0.3">
      <c r="AB274" s="237"/>
      <c r="AC274" s="237"/>
      <c r="AD274" s="1"/>
      <c r="AE274" s="237"/>
      <c r="AF274" s="1"/>
      <c r="AG274" s="1"/>
      <c r="AH274" s="233"/>
      <c r="AI274" s="237"/>
      <c r="AJ274" s="233"/>
      <c r="AK274" s="233"/>
    </row>
    <row r="275" spans="28:37" s="113" customFormat="1" ht="15" customHeight="1" x14ac:dyDescent="0.3">
      <c r="AB275" s="237"/>
      <c r="AC275" s="237"/>
      <c r="AD275" s="1"/>
      <c r="AE275" s="237"/>
      <c r="AF275" s="1"/>
      <c r="AG275" s="1"/>
      <c r="AH275" s="233"/>
      <c r="AI275" s="237"/>
      <c r="AJ275" s="233"/>
      <c r="AK275" s="233"/>
    </row>
    <row r="276" spans="28:37" s="113" customFormat="1" ht="15" customHeight="1" x14ac:dyDescent="0.3">
      <c r="AB276" s="237"/>
      <c r="AC276" s="237"/>
      <c r="AD276" s="1"/>
      <c r="AE276" s="237"/>
      <c r="AF276" s="1"/>
      <c r="AG276" s="1"/>
      <c r="AH276" s="233"/>
      <c r="AI276" s="237"/>
      <c r="AJ276" s="233"/>
      <c r="AK276" s="233"/>
    </row>
    <row r="277" spans="28:37" s="113" customFormat="1" ht="15" customHeight="1" x14ac:dyDescent="0.3">
      <c r="AB277" s="237"/>
      <c r="AC277" s="237"/>
      <c r="AD277" s="1"/>
      <c r="AE277" s="237"/>
      <c r="AF277" s="1"/>
      <c r="AG277" s="1"/>
      <c r="AH277" s="233"/>
      <c r="AI277" s="237"/>
      <c r="AJ277" s="233"/>
      <c r="AK277" s="233"/>
    </row>
    <row r="278" spans="28:37" s="113" customFormat="1" ht="15" customHeight="1" x14ac:dyDescent="0.3">
      <c r="AB278" s="237"/>
      <c r="AC278" s="237"/>
      <c r="AD278" s="1"/>
      <c r="AE278" s="237"/>
      <c r="AF278" s="1"/>
      <c r="AG278" s="1"/>
      <c r="AH278" s="233"/>
      <c r="AI278" s="237"/>
      <c r="AJ278" s="233"/>
      <c r="AK278" s="233"/>
    </row>
    <row r="279" spans="28:37" s="113" customFormat="1" ht="15" customHeight="1" x14ac:dyDescent="0.3">
      <c r="AB279" s="237"/>
      <c r="AC279" s="237"/>
      <c r="AD279" s="1"/>
      <c r="AE279" s="237"/>
      <c r="AF279" s="1"/>
      <c r="AG279" s="1"/>
      <c r="AH279" s="233"/>
      <c r="AI279" s="237"/>
      <c r="AJ279" s="233"/>
      <c r="AK279" s="233"/>
    </row>
    <row r="280" spans="28:37" s="113" customFormat="1" ht="15" customHeight="1" x14ac:dyDescent="0.3">
      <c r="AB280" s="237"/>
      <c r="AC280" s="237"/>
      <c r="AD280" s="1"/>
      <c r="AE280" s="237"/>
      <c r="AF280" s="1"/>
      <c r="AG280" s="1"/>
      <c r="AH280" s="233"/>
      <c r="AI280" s="237"/>
      <c r="AJ280" s="233"/>
      <c r="AK280" s="233"/>
    </row>
    <row r="281" spans="28:37" s="113" customFormat="1" ht="15" customHeight="1" x14ac:dyDescent="0.3">
      <c r="AB281" s="237"/>
      <c r="AC281" s="237"/>
      <c r="AD281" s="1"/>
      <c r="AE281" s="237"/>
      <c r="AF281" s="1"/>
      <c r="AG281" s="1"/>
      <c r="AH281" s="233"/>
      <c r="AI281" s="237"/>
      <c r="AJ281" s="233"/>
      <c r="AK281" s="233"/>
    </row>
    <row r="282" spans="28:37" s="113" customFormat="1" ht="15" customHeight="1" x14ac:dyDescent="0.3">
      <c r="AB282" s="237"/>
      <c r="AC282" s="237"/>
      <c r="AD282" s="1"/>
      <c r="AE282" s="237"/>
      <c r="AF282" s="1"/>
      <c r="AG282" s="1"/>
      <c r="AH282" s="233"/>
      <c r="AI282" s="237"/>
      <c r="AJ282" s="233"/>
      <c r="AK282" s="233"/>
    </row>
    <row r="283" spans="28:37" s="113" customFormat="1" ht="15" customHeight="1" x14ac:dyDescent="0.3">
      <c r="AB283" s="237"/>
      <c r="AC283" s="237"/>
      <c r="AD283" s="1"/>
      <c r="AE283" s="237"/>
      <c r="AF283" s="1"/>
      <c r="AG283" s="1"/>
      <c r="AH283" s="233"/>
      <c r="AI283" s="237"/>
      <c r="AJ283" s="233"/>
      <c r="AK283" s="233"/>
    </row>
    <row r="284" spans="28:37" s="113" customFormat="1" ht="15" customHeight="1" x14ac:dyDescent="0.3">
      <c r="AB284" s="237"/>
      <c r="AC284" s="237"/>
      <c r="AD284" s="1"/>
      <c r="AE284" s="237"/>
      <c r="AF284" s="1"/>
      <c r="AG284" s="1"/>
      <c r="AH284" s="233"/>
      <c r="AI284" s="237"/>
      <c r="AJ284" s="233"/>
      <c r="AK284" s="233"/>
    </row>
    <row r="285" spans="28:37" s="113" customFormat="1" ht="15" customHeight="1" x14ac:dyDescent="0.3">
      <c r="AB285" s="237"/>
      <c r="AC285" s="237"/>
      <c r="AD285" s="1"/>
      <c r="AE285" s="237"/>
      <c r="AF285" s="1"/>
      <c r="AG285" s="1"/>
      <c r="AH285" s="233"/>
      <c r="AI285" s="237"/>
      <c r="AJ285" s="233"/>
      <c r="AK285" s="233"/>
    </row>
    <row r="286" spans="28:37" s="113" customFormat="1" ht="15" customHeight="1" x14ac:dyDescent="0.3">
      <c r="AB286" s="237"/>
      <c r="AC286" s="237"/>
      <c r="AD286" s="1"/>
      <c r="AE286" s="237"/>
      <c r="AF286" s="1"/>
      <c r="AG286" s="1"/>
      <c r="AH286" s="233"/>
      <c r="AI286" s="237"/>
      <c r="AJ286" s="233"/>
      <c r="AK286" s="233"/>
    </row>
    <row r="287" spans="28:37" s="113" customFormat="1" ht="15" customHeight="1" x14ac:dyDescent="0.3">
      <c r="AB287" s="237"/>
      <c r="AC287" s="237"/>
      <c r="AD287" s="1"/>
      <c r="AE287" s="237"/>
      <c r="AF287" s="1"/>
      <c r="AG287" s="1"/>
      <c r="AH287" s="233"/>
      <c r="AI287" s="237"/>
      <c r="AJ287" s="233"/>
      <c r="AK287" s="233"/>
    </row>
    <row r="288" spans="28:37" s="113" customFormat="1" ht="15" customHeight="1" x14ac:dyDescent="0.3">
      <c r="AB288" s="237"/>
      <c r="AC288" s="237"/>
      <c r="AD288" s="1"/>
      <c r="AE288" s="237"/>
      <c r="AF288" s="1"/>
      <c r="AG288" s="1"/>
      <c r="AH288" s="233"/>
      <c r="AI288" s="237"/>
      <c r="AJ288" s="233"/>
      <c r="AK288" s="233"/>
    </row>
    <row r="289" spans="28:37" s="113" customFormat="1" ht="15" customHeight="1" x14ac:dyDescent="0.3">
      <c r="AB289" s="237"/>
      <c r="AC289" s="237"/>
      <c r="AD289" s="1"/>
      <c r="AE289" s="237"/>
      <c r="AF289" s="1"/>
      <c r="AG289" s="1"/>
      <c r="AH289" s="233"/>
      <c r="AI289" s="237"/>
      <c r="AJ289" s="233"/>
      <c r="AK289" s="233"/>
    </row>
    <row r="290" spans="28:37" s="113" customFormat="1" ht="15" customHeight="1" x14ac:dyDescent="0.3">
      <c r="AB290" s="237"/>
      <c r="AC290" s="237"/>
      <c r="AD290" s="1"/>
      <c r="AE290" s="237"/>
      <c r="AF290" s="1"/>
      <c r="AG290" s="1"/>
      <c r="AH290" s="233"/>
      <c r="AI290" s="237"/>
      <c r="AJ290" s="233"/>
      <c r="AK290" s="233"/>
    </row>
    <row r="291" spans="28:37" s="113" customFormat="1" ht="15" customHeight="1" x14ac:dyDescent="0.3">
      <c r="AB291" s="237"/>
      <c r="AC291" s="237"/>
      <c r="AD291" s="1"/>
      <c r="AE291" s="237"/>
      <c r="AF291" s="1"/>
      <c r="AG291" s="1"/>
      <c r="AH291" s="233"/>
      <c r="AI291" s="237"/>
      <c r="AJ291" s="233"/>
      <c r="AK291" s="233"/>
    </row>
    <row r="292" spans="28:37" s="113" customFormat="1" ht="15" customHeight="1" x14ac:dyDescent="0.3">
      <c r="AB292" s="237"/>
      <c r="AC292" s="237"/>
      <c r="AD292" s="1"/>
      <c r="AE292" s="237"/>
      <c r="AF292" s="1"/>
      <c r="AG292" s="1"/>
      <c r="AH292" s="233"/>
      <c r="AI292" s="237"/>
      <c r="AJ292" s="233"/>
      <c r="AK292" s="233"/>
    </row>
    <row r="293" spans="28:37" s="113" customFormat="1" ht="15" customHeight="1" x14ac:dyDescent="0.3">
      <c r="AB293" s="237"/>
      <c r="AC293" s="237"/>
      <c r="AD293" s="1"/>
      <c r="AE293" s="237"/>
      <c r="AF293" s="1"/>
      <c r="AG293" s="1"/>
      <c r="AH293" s="233"/>
      <c r="AI293" s="237"/>
      <c r="AJ293" s="233"/>
      <c r="AK293" s="233"/>
    </row>
    <row r="294" spans="28:37" s="113" customFormat="1" ht="15" customHeight="1" x14ac:dyDescent="0.3">
      <c r="AB294" s="237"/>
      <c r="AC294" s="237"/>
      <c r="AD294" s="1"/>
      <c r="AE294" s="237"/>
      <c r="AF294" s="1"/>
      <c r="AG294" s="1"/>
      <c r="AH294" s="233"/>
      <c r="AI294" s="237"/>
      <c r="AJ294" s="233"/>
      <c r="AK294" s="233"/>
    </row>
    <row r="295" spans="28:37" s="113" customFormat="1" ht="15" customHeight="1" x14ac:dyDescent="0.3">
      <c r="AB295" s="237"/>
      <c r="AC295" s="237"/>
      <c r="AD295" s="1"/>
      <c r="AE295" s="237"/>
      <c r="AF295" s="1"/>
      <c r="AG295" s="1"/>
      <c r="AH295" s="233"/>
      <c r="AI295" s="237"/>
      <c r="AJ295" s="233"/>
      <c r="AK295" s="233"/>
    </row>
    <row r="296" spans="28:37" s="113" customFormat="1" ht="15" customHeight="1" x14ac:dyDescent="0.3">
      <c r="AB296" s="237"/>
      <c r="AC296" s="237"/>
      <c r="AD296" s="1"/>
      <c r="AE296" s="237"/>
      <c r="AF296" s="1"/>
      <c r="AG296" s="1"/>
      <c r="AH296" s="233"/>
      <c r="AI296" s="237"/>
      <c r="AJ296" s="233"/>
      <c r="AK296" s="233"/>
    </row>
    <row r="297" spans="28:37" s="113" customFormat="1" ht="15" customHeight="1" x14ac:dyDescent="0.3">
      <c r="AB297" s="237"/>
      <c r="AC297" s="237"/>
      <c r="AD297" s="1"/>
      <c r="AE297" s="237"/>
      <c r="AF297" s="1"/>
      <c r="AG297" s="1"/>
      <c r="AH297" s="233"/>
      <c r="AI297" s="237"/>
      <c r="AJ297" s="233"/>
      <c r="AK297" s="233"/>
    </row>
    <row r="298" spans="28:37" s="113" customFormat="1" ht="15" customHeight="1" x14ac:dyDescent="0.3">
      <c r="AB298" s="237"/>
      <c r="AC298" s="237"/>
      <c r="AD298" s="1"/>
      <c r="AE298" s="237"/>
      <c r="AF298" s="1"/>
      <c r="AG298" s="1"/>
      <c r="AH298" s="233"/>
      <c r="AI298" s="237"/>
      <c r="AJ298" s="233"/>
      <c r="AK298" s="233"/>
    </row>
    <row r="299" spans="28:37" s="113" customFormat="1" ht="15" customHeight="1" x14ac:dyDescent="0.3">
      <c r="AB299" s="237"/>
      <c r="AC299" s="237"/>
      <c r="AD299" s="1"/>
      <c r="AE299" s="237"/>
      <c r="AF299" s="1"/>
      <c r="AG299" s="1"/>
      <c r="AH299" s="233"/>
      <c r="AI299" s="237"/>
      <c r="AJ299" s="233"/>
      <c r="AK299" s="233"/>
    </row>
    <row r="300" spans="28:37" s="113" customFormat="1" ht="15" customHeight="1" x14ac:dyDescent="0.3">
      <c r="AB300" s="237"/>
      <c r="AC300" s="237"/>
      <c r="AD300" s="1"/>
      <c r="AE300" s="237"/>
      <c r="AF300" s="1"/>
      <c r="AG300" s="1"/>
      <c r="AH300" s="233"/>
      <c r="AI300" s="237"/>
      <c r="AJ300" s="233"/>
      <c r="AK300" s="233"/>
    </row>
    <row r="301" spans="28:37" s="113" customFormat="1" ht="15" customHeight="1" x14ac:dyDescent="0.3">
      <c r="AB301" s="237"/>
      <c r="AC301" s="237"/>
      <c r="AD301" s="1"/>
      <c r="AE301" s="237"/>
      <c r="AF301" s="1"/>
      <c r="AG301" s="1"/>
      <c r="AH301" s="233"/>
      <c r="AI301" s="237"/>
      <c r="AJ301" s="233"/>
      <c r="AK301" s="233"/>
    </row>
    <row r="302" spans="28:37" s="113" customFormat="1" ht="15" customHeight="1" x14ac:dyDescent="0.3">
      <c r="AB302" s="237"/>
      <c r="AC302" s="237"/>
      <c r="AD302" s="1"/>
      <c r="AE302" s="237"/>
      <c r="AF302" s="1"/>
      <c r="AG302" s="1"/>
      <c r="AH302" s="233"/>
      <c r="AI302" s="237"/>
      <c r="AJ302" s="233"/>
      <c r="AK302" s="233"/>
    </row>
    <row r="303" spans="28:37" s="113" customFormat="1" ht="15" customHeight="1" x14ac:dyDescent="0.3">
      <c r="AB303" s="237"/>
      <c r="AC303" s="237"/>
      <c r="AD303" s="1"/>
      <c r="AE303" s="237"/>
      <c r="AF303" s="1"/>
      <c r="AG303" s="1"/>
      <c r="AH303" s="233"/>
      <c r="AI303" s="237"/>
      <c r="AJ303" s="233"/>
      <c r="AK303" s="233"/>
    </row>
    <row r="304" spans="28:37" s="113" customFormat="1" ht="15" customHeight="1" x14ac:dyDescent="0.3">
      <c r="AB304" s="237"/>
      <c r="AC304" s="237"/>
      <c r="AD304" s="1"/>
      <c r="AE304" s="237"/>
      <c r="AF304" s="1"/>
      <c r="AG304" s="1"/>
      <c r="AH304" s="233"/>
      <c r="AI304" s="237"/>
      <c r="AJ304" s="233"/>
      <c r="AK304" s="233"/>
    </row>
    <row r="305" spans="28:37" s="113" customFormat="1" ht="15" customHeight="1" x14ac:dyDescent="0.3">
      <c r="AB305" s="237"/>
      <c r="AC305" s="237"/>
      <c r="AD305" s="1"/>
      <c r="AE305" s="237"/>
      <c r="AF305" s="1"/>
      <c r="AG305" s="1"/>
      <c r="AH305" s="233"/>
      <c r="AI305" s="237"/>
      <c r="AJ305" s="233"/>
      <c r="AK305" s="233"/>
    </row>
    <row r="306" spans="28:37" s="113" customFormat="1" ht="15" customHeight="1" x14ac:dyDescent="0.3">
      <c r="AB306" s="237"/>
      <c r="AC306" s="237"/>
      <c r="AD306" s="1"/>
      <c r="AE306" s="237"/>
      <c r="AF306" s="1"/>
      <c r="AG306" s="1"/>
      <c r="AH306" s="233"/>
      <c r="AI306" s="237"/>
      <c r="AJ306" s="233"/>
      <c r="AK306" s="233"/>
    </row>
    <row r="307" spans="28:37" s="113" customFormat="1" ht="15" customHeight="1" x14ac:dyDescent="0.3">
      <c r="AB307" s="237"/>
      <c r="AC307" s="237"/>
      <c r="AD307" s="1"/>
      <c r="AE307" s="237"/>
      <c r="AF307" s="1"/>
      <c r="AG307" s="1"/>
      <c r="AH307" s="233"/>
      <c r="AI307" s="237"/>
      <c r="AJ307" s="233"/>
      <c r="AK307" s="233"/>
    </row>
    <row r="308" spans="28:37" s="113" customFormat="1" ht="15" customHeight="1" x14ac:dyDescent="0.3">
      <c r="AB308" s="237"/>
      <c r="AC308" s="237"/>
      <c r="AD308" s="1"/>
      <c r="AE308" s="237"/>
      <c r="AF308" s="1"/>
      <c r="AG308" s="1"/>
      <c r="AH308" s="233"/>
      <c r="AI308" s="237"/>
      <c r="AJ308" s="233"/>
      <c r="AK308" s="233"/>
    </row>
    <row r="309" spans="28:37" s="113" customFormat="1" ht="15" customHeight="1" x14ac:dyDescent="0.3">
      <c r="AB309" s="237"/>
      <c r="AC309" s="237"/>
      <c r="AD309" s="1"/>
      <c r="AE309" s="237"/>
      <c r="AF309" s="1"/>
      <c r="AG309" s="1"/>
      <c r="AH309" s="233"/>
      <c r="AI309" s="237"/>
      <c r="AJ309" s="233"/>
      <c r="AK309" s="233"/>
    </row>
    <row r="310" spans="28:37" s="113" customFormat="1" ht="15" customHeight="1" x14ac:dyDescent="0.3">
      <c r="AB310" s="237"/>
      <c r="AC310" s="237"/>
      <c r="AD310" s="1"/>
      <c r="AE310" s="237"/>
      <c r="AF310" s="1"/>
      <c r="AG310" s="1"/>
      <c r="AH310" s="233"/>
      <c r="AI310" s="237"/>
      <c r="AJ310" s="233"/>
      <c r="AK310" s="233"/>
    </row>
    <row r="311" spans="28:37" s="113" customFormat="1" ht="15" customHeight="1" x14ac:dyDescent="0.3">
      <c r="AB311" s="237"/>
      <c r="AC311" s="237"/>
      <c r="AD311" s="1"/>
      <c r="AE311" s="237"/>
      <c r="AF311" s="1"/>
      <c r="AG311" s="1"/>
      <c r="AH311" s="233"/>
      <c r="AI311" s="237"/>
      <c r="AJ311" s="233"/>
      <c r="AK311" s="233"/>
    </row>
    <row r="312" spans="28:37" s="113" customFormat="1" ht="15" customHeight="1" x14ac:dyDescent="0.3">
      <c r="AB312" s="237"/>
      <c r="AC312" s="237"/>
      <c r="AD312" s="1"/>
      <c r="AE312" s="237"/>
      <c r="AF312" s="1"/>
      <c r="AG312" s="1"/>
      <c r="AH312" s="233"/>
      <c r="AI312" s="237"/>
      <c r="AJ312" s="233"/>
      <c r="AK312" s="233"/>
    </row>
    <row r="313" spans="28:37" s="113" customFormat="1" ht="15" customHeight="1" x14ac:dyDescent="0.3">
      <c r="AB313" s="237"/>
      <c r="AC313" s="237"/>
      <c r="AD313" s="1"/>
      <c r="AE313" s="237"/>
      <c r="AF313" s="1"/>
      <c r="AG313" s="1"/>
      <c r="AH313" s="233"/>
      <c r="AI313" s="237"/>
      <c r="AJ313" s="233"/>
      <c r="AK313" s="233"/>
    </row>
    <row r="314" spans="28:37" s="113" customFormat="1" ht="15" customHeight="1" x14ac:dyDescent="0.3">
      <c r="AB314" s="237"/>
      <c r="AC314" s="237"/>
      <c r="AD314" s="1"/>
      <c r="AE314" s="237"/>
      <c r="AF314" s="1"/>
      <c r="AG314" s="1"/>
      <c r="AH314" s="233"/>
      <c r="AI314" s="237"/>
      <c r="AJ314" s="233"/>
      <c r="AK314" s="233"/>
    </row>
    <row r="315" spans="28:37" s="113" customFormat="1" ht="15" customHeight="1" x14ac:dyDescent="0.3">
      <c r="AB315" s="237"/>
      <c r="AC315" s="237"/>
      <c r="AD315" s="1"/>
      <c r="AE315" s="237"/>
      <c r="AF315" s="1"/>
      <c r="AG315" s="1"/>
      <c r="AH315" s="233"/>
      <c r="AI315" s="237"/>
      <c r="AJ315" s="233"/>
      <c r="AK315" s="233"/>
    </row>
    <row r="316" spans="28:37" s="113" customFormat="1" ht="15" customHeight="1" x14ac:dyDescent="0.3">
      <c r="AB316" s="237"/>
      <c r="AC316" s="237"/>
      <c r="AD316" s="1"/>
      <c r="AE316" s="237"/>
      <c r="AF316" s="1"/>
      <c r="AG316" s="1"/>
      <c r="AH316" s="233"/>
      <c r="AI316" s="237"/>
      <c r="AJ316" s="233"/>
      <c r="AK316" s="233"/>
    </row>
    <row r="317" spans="28:37" s="113" customFormat="1" ht="15" customHeight="1" x14ac:dyDescent="0.3">
      <c r="AB317" s="237"/>
      <c r="AC317" s="237"/>
      <c r="AD317" s="1"/>
      <c r="AE317" s="237"/>
      <c r="AF317" s="1"/>
      <c r="AG317" s="1"/>
      <c r="AH317" s="233"/>
      <c r="AI317" s="237"/>
      <c r="AJ317" s="233"/>
      <c r="AK317" s="233"/>
    </row>
    <row r="318" spans="28:37" s="113" customFormat="1" ht="15" customHeight="1" x14ac:dyDescent="0.3">
      <c r="AB318" s="237"/>
      <c r="AC318" s="237"/>
      <c r="AD318" s="1"/>
      <c r="AE318" s="237"/>
      <c r="AF318" s="1"/>
      <c r="AG318" s="1"/>
      <c r="AH318" s="233"/>
      <c r="AI318" s="237"/>
      <c r="AJ318" s="233"/>
      <c r="AK318" s="233"/>
    </row>
    <row r="319" spans="28:37" s="113" customFormat="1" ht="15" customHeight="1" x14ac:dyDescent="0.3">
      <c r="AB319" s="237"/>
      <c r="AC319" s="237"/>
      <c r="AD319" s="1"/>
      <c r="AE319" s="237"/>
      <c r="AF319" s="1"/>
      <c r="AG319" s="1"/>
      <c r="AH319" s="233"/>
      <c r="AI319" s="237"/>
      <c r="AJ319" s="233"/>
      <c r="AK319" s="233"/>
    </row>
    <row r="320" spans="28:37" s="113" customFormat="1" ht="15" customHeight="1" x14ac:dyDescent="0.3">
      <c r="AB320" s="237"/>
      <c r="AC320" s="237"/>
      <c r="AD320" s="1"/>
      <c r="AE320" s="237"/>
      <c r="AF320" s="1"/>
      <c r="AG320" s="1"/>
      <c r="AH320" s="233"/>
      <c r="AI320" s="237"/>
      <c r="AJ320" s="233"/>
      <c r="AK320" s="233"/>
    </row>
    <row r="321" spans="28:37" s="113" customFormat="1" ht="15" customHeight="1" x14ac:dyDescent="0.3">
      <c r="AB321" s="237"/>
      <c r="AC321" s="237"/>
      <c r="AD321" s="1"/>
      <c r="AE321" s="237"/>
      <c r="AF321" s="1"/>
      <c r="AG321" s="1"/>
      <c r="AH321" s="233"/>
      <c r="AI321" s="237"/>
      <c r="AJ321" s="233"/>
      <c r="AK321" s="233"/>
    </row>
    <row r="322" spans="28:37" s="113" customFormat="1" ht="15" customHeight="1" x14ac:dyDescent="0.3">
      <c r="AB322" s="237"/>
      <c r="AC322" s="237"/>
      <c r="AD322" s="1"/>
      <c r="AE322" s="237"/>
      <c r="AF322" s="1"/>
      <c r="AG322" s="1"/>
      <c r="AH322" s="233"/>
      <c r="AI322" s="237"/>
      <c r="AJ322" s="233"/>
      <c r="AK322" s="233"/>
    </row>
    <row r="323" spans="28:37" s="113" customFormat="1" ht="15" customHeight="1" x14ac:dyDescent="0.3">
      <c r="AB323" s="237"/>
      <c r="AC323" s="237"/>
      <c r="AD323" s="1"/>
      <c r="AE323" s="237"/>
      <c r="AF323" s="1"/>
      <c r="AG323" s="1"/>
      <c r="AH323" s="233"/>
      <c r="AI323" s="237"/>
      <c r="AJ323" s="233"/>
      <c r="AK323" s="233"/>
    </row>
    <row r="324" spans="28:37" s="113" customFormat="1" ht="15" customHeight="1" x14ac:dyDescent="0.3">
      <c r="AB324" s="237"/>
      <c r="AC324" s="237"/>
      <c r="AD324" s="1"/>
      <c r="AE324" s="237"/>
      <c r="AF324" s="1"/>
      <c r="AG324" s="1"/>
      <c r="AH324" s="233"/>
      <c r="AI324" s="237"/>
      <c r="AJ324" s="233"/>
      <c r="AK324" s="233"/>
    </row>
    <row r="325" spans="28:37" s="113" customFormat="1" ht="15" customHeight="1" x14ac:dyDescent="0.3">
      <c r="AB325" s="237"/>
      <c r="AC325" s="237"/>
      <c r="AD325" s="1"/>
      <c r="AE325" s="237"/>
      <c r="AF325" s="1"/>
      <c r="AG325" s="1"/>
      <c r="AH325" s="233"/>
      <c r="AI325" s="237"/>
      <c r="AJ325" s="233"/>
      <c r="AK325" s="233"/>
    </row>
    <row r="326" spans="28:37" s="113" customFormat="1" ht="15" customHeight="1" x14ac:dyDescent="0.3">
      <c r="AB326" s="237"/>
      <c r="AC326" s="237"/>
      <c r="AD326" s="1"/>
      <c r="AE326" s="237"/>
      <c r="AF326" s="1"/>
      <c r="AG326" s="1"/>
      <c r="AH326" s="233"/>
      <c r="AI326" s="237"/>
      <c r="AJ326" s="233"/>
      <c r="AK326" s="233"/>
    </row>
    <row r="327" spans="28:37" s="113" customFormat="1" ht="15" customHeight="1" x14ac:dyDescent="0.3">
      <c r="AB327" s="237"/>
      <c r="AC327" s="237"/>
      <c r="AD327" s="1"/>
      <c r="AE327" s="237"/>
      <c r="AF327" s="1"/>
      <c r="AG327" s="1"/>
      <c r="AH327" s="233"/>
      <c r="AI327" s="237"/>
      <c r="AJ327" s="233"/>
      <c r="AK327" s="233"/>
    </row>
    <row r="328" spans="28:37" s="113" customFormat="1" ht="15" customHeight="1" x14ac:dyDescent="0.3">
      <c r="AB328" s="237"/>
      <c r="AC328" s="237"/>
      <c r="AD328" s="1"/>
      <c r="AE328" s="237"/>
      <c r="AF328" s="1"/>
      <c r="AG328" s="1"/>
      <c r="AH328" s="233"/>
      <c r="AI328" s="237"/>
      <c r="AJ328" s="233"/>
      <c r="AK328" s="233"/>
    </row>
    <row r="329" spans="28:37" s="113" customFormat="1" ht="15" customHeight="1" x14ac:dyDescent="0.3">
      <c r="AB329" s="237"/>
      <c r="AC329" s="237"/>
      <c r="AD329" s="1"/>
      <c r="AE329" s="237"/>
      <c r="AF329" s="1"/>
      <c r="AG329" s="1"/>
      <c r="AH329" s="233"/>
      <c r="AI329" s="237"/>
      <c r="AJ329" s="233"/>
      <c r="AK329" s="233"/>
    </row>
    <row r="330" spans="28:37" s="113" customFormat="1" ht="15" customHeight="1" x14ac:dyDescent="0.3">
      <c r="AB330" s="237"/>
      <c r="AC330" s="237"/>
      <c r="AD330" s="1"/>
      <c r="AE330" s="237"/>
      <c r="AF330" s="1"/>
      <c r="AG330" s="1"/>
      <c r="AH330" s="233"/>
      <c r="AI330" s="237"/>
      <c r="AJ330" s="233"/>
      <c r="AK330" s="233"/>
    </row>
    <row r="331" spans="28:37" s="113" customFormat="1" ht="15" customHeight="1" x14ac:dyDescent="0.3">
      <c r="AB331" s="237"/>
      <c r="AC331" s="237"/>
      <c r="AD331" s="1"/>
      <c r="AE331" s="237"/>
      <c r="AF331" s="1"/>
      <c r="AG331" s="1"/>
      <c r="AH331" s="233"/>
      <c r="AI331" s="237"/>
      <c r="AJ331" s="233"/>
      <c r="AK331" s="233"/>
    </row>
    <row r="332" spans="28:37" s="113" customFormat="1" ht="15" customHeight="1" x14ac:dyDescent="0.3">
      <c r="AB332" s="237"/>
      <c r="AC332" s="237"/>
      <c r="AD332" s="1"/>
      <c r="AE332" s="237"/>
      <c r="AF332" s="1"/>
      <c r="AG332" s="1"/>
      <c r="AH332" s="233"/>
      <c r="AI332" s="237"/>
      <c r="AJ332" s="233"/>
      <c r="AK332" s="233"/>
    </row>
    <row r="333" spans="28:37" s="113" customFormat="1" ht="15" customHeight="1" x14ac:dyDescent="0.3">
      <c r="AB333" s="237"/>
      <c r="AC333" s="237"/>
      <c r="AD333" s="1"/>
      <c r="AE333" s="237"/>
      <c r="AF333" s="1"/>
      <c r="AG333" s="1"/>
      <c r="AH333" s="233"/>
      <c r="AI333" s="237"/>
      <c r="AJ333" s="233"/>
      <c r="AK333" s="233"/>
    </row>
    <row r="334" spans="28:37" s="113" customFormat="1" ht="15" customHeight="1" x14ac:dyDescent="0.3">
      <c r="AB334" s="237"/>
      <c r="AC334" s="237"/>
      <c r="AD334" s="1"/>
      <c r="AE334" s="237"/>
      <c r="AF334" s="1"/>
      <c r="AG334" s="1"/>
      <c r="AH334" s="233"/>
      <c r="AI334" s="237"/>
      <c r="AJ334" s="233"/>
      <c r="AK334" s="233"/>
    </row>
    <row r="335" spans="28:37" s="113" customFormat="1" ht="15" customHeight="1" x14ac:dyDescent="0.3">
      <c r="AB335" s="237"/>
      <c r="AC335" s="237"/>
      <c r="AD335" s="1"/>
      <c r="AE335" s="237"/>
      <c r="AF335" s="1"/>
      <c r="AG335" s="1"/>
      <c r="AH335" s="233"/>
      <c r="AI335" s="237"/>
      <c r="AJ335" s="233"/>
      <c r="AK335" s="233"/>
    </row>
    <row r="336" spans="28:37" s="113" customFormat="1" ht="15" customHeight="1" x14ac:dyDescent="0.3">
      <c r="AB336" s="237"/>
      <c r="AC336" s="237"/>
      <c r="AD336" s="1"/>
      <c r="AE336" s="237"/>
      <c r="AF336" s="1"/>
      <c r="AG336" s="1"/>
      <c r="AH336" s="233"/>
      <c r="AI336" s="237"/>
      <c r="AJ336" s="233"/>
      <c r="AK336" s="233"/>
    </row>
    <row r="337" spans="28:37" s="113" customFormat="1" ht="15" customHeight="1" x14ac:dyDescent="0.3">
      <c r="AB337" s="237"/>
      <c r="AC337" s="237"/>
      <c r="AD337" s="1"/>
      <c r="AE337" s="237"/>
      <c r="AF337" s="1"/>
      <c r="AG337" s="1"/>
      <c r="AH337" s="233"/>
      <c r="AI337" s="237"/>
      <c r="AJ337" s="233"/>
      <c r="AK337" s="233"/>
    </row>
    <row r="338" spans="28:37" s="113" customFormat="1" ht="15" customHeight="1" x14ac:dyDescent="0.3">
      <c r="AB338" s="237"/>
      <c r="AC338" s="237"/>
      <c r="AD338" s="1"/>
      <c r="AE338" s="237"/>
      <c r="AF338" s="1"/>
      <c r="AG338" s="1"/>
      <c r="AH338" s="233"/>
      <c r="AI338" s="237"/>
      <c r="AJ338" s="233"/>
      <c r="AK338" s="233"/>
    </row>
    <row r="339" spans="28:37" s="113" customFormat="1" ht="15" customHeight="1" x14ac:dyDescent="0.3">
      <c r="AB339" s="237"/>
      <c r="AC339" s="237"/>
      <c r="AD339" s="1"/>
      <c r="AE339" s="237"/>
      <c r="AF339" s="1"/>
      <c r="AG339" s="1"/>
      <c r="AH339" s="233"/>
      <c r="AI339" s="237"/>
      <c r="AJ339" s="233"/>
      <c r="AK339" s="233"/>
    </row>
    <row r="340" spans="28:37" s="113" customFormat="1" ht="15" customHeight="1" x14ac:dyDescent="0.3">
      <c r="AB340" s="237"/>
      <c r="AC340" s="237"/>
      <c r="AD340" s="1"/>
      <c r="AE340" s="237"/>
      <c r="AF340" s="1"/>
      <c r="AG340" s="1"/>
      <c r="AH340" s="233"/>
      <c r="AI340" s="237"/>
      <c r="AJ340" s="233"/>
      <c r="AK340" s="233"/>
    </row>
    <row r="341" spans="28:37" s="113" customFormat="1" ht="15" customHeight="1" x14ac:dyDescent="0.3">
      <c r="AB341" s="237"/>
      <c r="AC341" s="237"/>
      <c r="AD341" s="1"/>
      <c r="AE341" s="237"/>
      <c r="AF341" s="1"/>
      <c r="AG341" s="1"/>
      <c r="AH341" s="233"/>
      <c r="AI341" s="237"/>
      <c r="AJ341" s="233"/>
      <c r="AK341" s="233"/>
    </row>
    <row r="342" spans="28:37" s="113" customFormat="1" ht="15" customHeight="1" x14ac:dyDescent="0.3">
      <c r="AB342" s="237"/>
      <c r="AC342" s="237"/>
      <c r="AD342" s="1"/>
      <c r="AE342" s="237"/>
      <c r="AF342" s="1"/>
      <c r="AG342" s="1"/>
      <c r="AH342" s="233"/>
      <c r="AI342" s="237"/>
      <c r="AJ342" s="233"/>
      <c r="AK342" s="233"/>
    </row>
    <row r="343" spans="28:37" s="113" customFormat="1" ht="15" customHeight="1" x14ac:dyDescent="0.3">
      <c r="AB343" s="237"/>
      <c r="AC343" s="237"/>
      <c r="AD343" s="1"/>
      <c r="AE343" s="237"/>
      <c r="AF343" s="1"/>
      <c r="AG343" s="1"/>
      <c r="AH343" s="233"/>
      <c r="AI343" s="237"/>
      <c r="AJ343" s="233"/>
      <c r="AK343" s="233"/>
    </row>
    <row r="344" spans="28:37" s="113" customFormat="1" ht="15" customHeight="1" x14ac:dyDescent="0.3">
      <c r="AB344" s="237"/>
      <c r="AC344" s="237"/>
      <c r="AD344" s="1"/>
      <c r="AE344" s="237"/>
      <c r="AF344" s="1"/>
      <c r="AG344" s="1"/>
      <c r="AH344" s="233"/>
      <c r="AI344" s="237"/>
      <c r="AJ344" s="233"/>
      <c r="AK344" s="233"/>
    </row>
    <row r="345" spans="28:37" s="113" customFormat="1" ht="15" customHeight="1" x14ac:dyDescent="0.3">
      <c r="AB345" s="237"/>
      <c r="AC345" s="237"/>
      <c r="AD345" s="1"/>
      <c r="AE345" s="237"/>
      <c r="AF345" s="1"/>
      <c r="AG345" s="1"/>
      <c r="AH345" s="233"/>
      <c r="AI345" s="237"/>
      <c r="AJ345" s="233"/>
      <c r="AK345" s="233"/>
    </row>
    <row r="346" spans="28:37" s="113" customFormat="1" ht="15" customHeight="1" x14ac:dyDescent="0.3">
      <c r="AB346" s="237"/>
      <c r="AC346" s="237"/>
      <c r="AD346" s="1"/>
      <c r="AE346" s="237"/>
      <c r="AF346" s="1"/>
      <c r="AG346" s="1"/>
      <c r="AH346" s="233"/>
      <c r="AI346" s="237"/>
      <c r="AJ346" s="233"/>
      <c r="AK346" s="233"/>
    </row>
    <row r="347" spans="28:37" s="113" customFormat="1" ht="15" customHeight="1" x14ac:dyDescent="0.3">
      <c r="AB347" s="237"/>
      <c r="AC347" s="237"/>
      <c r="AD347" s="1"/>
      <c r="AE347" s="237"/>
      <c r="AF347" s="1"/>
      <c r="AG347" s="1"/>
      <c r="AH347" s="233"/>
      <c r="AI347" s="237"/>
      <c r="AJ347" s="233"/>
      <c r="AK347" s="233"/>
    </row>
    <row r="348" spans="28:37" s="113" customFormat="1" ht="15" customHeight="1" x14ac:dyDescent="0.3">
      <c r="AB348" s="237"/>
      <c r="AC348" s="237"/>
      <c r="AD348" s="1"/>
      <c r="AE348" s="237"/>
      <c r="AF348" s="1"/>
      <c r="AG348" s="1"/>
      <c r="AH348" s="233"/>
      <c r="AI348" s="237"/>
      <c r="AJ348" s="233"/>
      <c r="AK348" s="233"/>
    </row>
    <row r="349" spans="28:37" s="113" customFormat="1" ht="15" customHeight="1" x14ac:dyDescent="0.3">
      <c r="AB349" s="237"/>
      <c r="AC349" s="237"/>
      <c r="AD349" s="1"/>
      <c r="AE349" s="237"/>
      <c r="AF349" s="1"/>
      <c r="AG349" s="1"/>
      <c r="AH349" s="233"/>
      <c r="AI349" s="237"/>
      <c r="AJ349" s="233"/>
      <c r="AK349" s="233"/>
    </row>
    <row r="350" spans="28:37" s="113" customFormat="1" ht="15" customHeight="1" x14ac:dyDescent="0.3">
      <c r="AB350" s="237"/>
      <c r="AC350" s="237"/>
      <c r="AD350" s="1"/>
      <c r="AE350" s="237"/>
      <c r="AF350" s="1"/>
      <c r="AG350" s="1"/>
      <c r="AH350" s="233"/>
      <c r="AI350" s="237"/>
      <c r="AJ350" s="233"/>
      <c r="AK350" s="233"/>
    </row>
    <row r="351" spans="28:37" s="113" customFormat="1" ht="15" customHeight="1" x14ac:dyDescent="0.3">
      <c r="AB351" s="237"/>
      <c r="AC351" s="237"/>
      <c r="AD351" s="1"/>
      <c r="AE351" s="237"/>
      <c r="AF351" s="1"/>
      <c r="AG351" s="1"/>
      <c r="AH351" s="233"/>
      <c r="AI351" s="237"/>
      <c r="AJ351" s="233"/>
      <c r="AK351" s="233"/>
    </row>
    <row r="352" spans="28:37" s="113" customFormat="1" ht="15" customHeight="1" x14ac:dyDescent="0.3">
      <c r="AB352" s="237"/>
      <c r="AC352" s="237"/>
      <c r="AD352" s="1"/>
      <c r="AE352" s="237"/>
      <c r="AF352" s="1"/>
      <c r="AG352" s="1"/>
      <c r="AH352" s="233"/>
      <c r="AI352" s="237"/>
      <c r="AJ352" s="233"/>
      <c r="AK352" s="233"/>
    </row>
    <row r="353" spans="28:37" s="113" customFormat="1" ht="15" customHeight="1" x14ac:dyDescent="0.3">
      <c r="AB353" s="237"/>
      <c r="AC353" s="237"/>
      <c r="AD353" s="1"/>
      <c r="AE353" s="237"/>
      <c r="AF353" s="1"/>
      <c r="AG353" s="1"/>
      <c r="AH353" s="233"/>
      <c r="AI353" s="237"/>
      <c r="AJ353" s="233"/>
      <c r="AK353" s="233"/>
    </row>
    <row r="354" spans="28:37" s="113" customFormat="1" ht="15" customHeight="1" x14ac:dyDescent="0.3">
      <c r="AB354" s="237"/>
      <c r="AC354" s="237"/>
      <c r="AD354" s="1"/>
      <c r="AE354" s="237"/>
      <c r="AF354" s="1"/>
      <c r="AG354" s="1"/>
      <c r="AH354" s="233"/>
      <c r="AI354" s="237"/>
      <c r="AJ354" s="233"/>
      <c r="AK354" s="233"/>
    </row>
    <row r="355" spans="28:37" s="113" customFormat="1" ht="15" customHeight="1" x14ac:dyDescent="0.3">
      <c r="AB355" s="237"/>
      <c r="AC355" s="237"/>
      <c r="AD355" s="1"/>
      <c r="AE355" s="237"/>
      <c r="AF355" s="1"/>
      <c r="AG355" s="1"/>
      <c r="AH355" s="233"/>
      <c r="AI355" s="237"/>
      <c r="AJ355" s="233"/>
      <c r="AK355" s="233"/>
    </row>
    <row r="356" spans="28:37" s="113" customFormat="1" ht="15" customHeight="1" x14ac:dyDescent="0.3">
      <c r="AB356" s="237"/>
      <c r="AC356" s="237"/>
      <c r="AD356" s="1"/>
      <c r="AE356" s="237"/>
      <c r="AF356" s="1"/>
      <c r="AG356" s="1"/>
      <c r="AH356" s="233"/>
      <c r="AI356" s="237"/>
      <c r="AJ356" s="233"/>
      <c r="AK356" s="233"/>
    </row>
    <row r="357" spans="28:37" s="113" customFormat="1" ht="15" customHeight="1" x14ac:dyDescent="0.3">
      <c r="AB357" s="237"/>
      <c r="AC357" s="237"/>
      <c r="AD357" s="1"/>
      <c r="AE357" s="237"/>
      <c r="AF357" s="1"/>
      <c r="AG357" s="1"/>
      <c r="AH357" s="233"/>
      <c r="AI357" s="237"/>
      <c r="AJ357" s="233"/>
      <c r="AK357" s="233"/>
    </row>
    <row r="358" spans="28:37" s="113" customFormat="1" ht="15" customHeight="1" x14ac:dyDescent="0.3">
      <c r="AB358" s="237"/>
      <c r="AC358" s="237"/>
      <c r="AD358" s="1"/>
      <c r="AE358" s="237"/>
      <c r="AF358" s="1"/>
      <c r="AG358" s="1"/>
      <c r="AH358" s="233"/>
      <c r="AI358" s="237"/>
      <c r="AJ358" s="233"/>
      <c r="AK358" s="233"/>
    </row>
    <row r="359" spans="28:37" s="113" customFormat="1" ht="15" customHeight="1" x14ac:dyDescent="0.3">
      <c r="AB359" s="237"/>
      <c r="AC359" s="237"/>
      <c r="AD359" s="1"/>
      <c r="AE359" s="237"/>
      <c r="AF359" s="1"/>
      <c r="AG359" s="1"/>
      <c r="AH359" s="233"/>
      <c r="AI359" s="237"/>
      <c r="AJ359" s="233"/>
      <c r="AK359" s="233"/>
    </row>
    <row r="360" spans="28:37" s="113" customFormat="1" ht="15" customHeight="1" x14ac:dyDescent="0.3">
      <c r="AB360" s="237"/>
      <c r="AC360" s="237"/>
      <c r="AD360" s="1"/>
      <c r="AE360" s="237"/>
      <c r="AF360" s="1"/>
      <c r="AG360" s="1"/>
      <c r="AH360" s="233"/>
      <c r="AI360" s="237"/>
      <c r="AJ360" s="233"/>
      <c r="AK360" s="233"/>
    </row>
    <row r="361" spans="28:37" s="113" customFormat="1" ht="15" customHeight="1" x14ac:dyDescent="0.3">
      <c r="AB361" s="237"/>
      <c r="AC361" s="237"/>
      <c r="AD361" s="1"/>
      <c r="AE361" s="237"/>
      <c r="AF361" s="1"/>
      <c r="AG361" s="1"/>
      <c r="AH361" s="233"/>
      <c r="AI361" s="237"/>
      <c r="AJ361" s="233"/>
      <c r="AK361" s="233"/>
    </row>
    <row r="362" spans="28:37" s="113" customFormat="1" ht="15" customHeight="1" x14ac:dyDescent="0.3">
      <c r="AB362" s="237"/>
      <c r="AC362" s="237"/>
      <c r="AD362" s="1"/>
      <c r="AE362" s="237"/>
      <c r="AF362" s="1"/>
      <c r="AG362" s="1"/>
      <c r="AH362" s="233"/>
      <c r="AI362" s="237"/>
      <c r="AJ362" s="233"/>
      <c r="AK362" s="233"/>
    </row>
    <row r="363" spans="28:37" s="113" customFormat="1" ht="15" customHeight="1" x14ac:dyDescent="0.3">
      <c r="AB363" s="237"/>
      <c r="AC363" s="237"/>
      <c r="AD363" s="1"/>
      <c r="AE363" s="237"/>
      <c r="AF363" s="1"/>
      <c r="AG363" s="1"/>
      <c r="AH363" s="233"/>
      <c r="AI363" s="237"/>
      <c r="AJ363" s="233"/>
      <c r="AK363" s="233"/>
    </row>
    <row r="364" spans="28:37" s="113" customFormat="1" ht="15" customHeight="1" x14ac:dyDescent="0.3">
      <c r="AB364" s="237"/>
      <c r="AC364" s="237"/>
      <c r="AD364" s="1"/>
      <c r="AE364" s="237"/>
      <c r="AF364" s="1"/>
      <c r="AG364" s="1"/>
      <c r="AH364" s="233"/>
      <c r="AI364" s="237"/>
      <c r="AJ364" s="233"/>
      <c r="AK364" s="233"/>
    </row>
    <row r="365" spans="28:37" s="113" customFormat="1" ht="15" customHeight="1" x14ac:dyDescent="0.3">
      <c r="AB365" s="237"/>
      <c r="AC365" s="237"/>
      <c r="AD365" s="1"/>
      <c r="AE365" s="237"/>
      <c r="AF365" s="1"/>
      <c r="AG365" s="1"/>
      <c r="AH365" s="233"/>
      <c r="AI365" s="237"/>
      <c r="AJ365" s="233"/>
      <c r="AK365" s="233"/>
    </row>
    <row r="366" spans="28:37" s="113" customFormat="1" ht="15" customHeight="1" x14ac:dyDescent="0.3">
      <c r="AB366" s="237"/>
      <c r="AC366" s="237"/>
      <c r="AD366" s="1"/>
      <c r="AE366" s="237"/>
      <c r="AF366" s="1"/>
      <c r="AG366" s="1"/>
      <c r="AH366" s="233"/>
      <c r="AI366" s="237"/>
      <c r="AJ366" s="233"/>
      <c r="AK366" s="233"/>
    </row>
    <row r="367" spans="28:37" s="113" customFormat="1" ht="15" customHeight="1" x14ac:dyDescent="0.3">
      <c r="AB367" s="237"/>
      <c r="AC367" s="237"/>
      <c r="AD367" s="1"/>
      <c r="AE367" s="237"/>
      <c r="AF367" s="1"/>
      <c r="AG367" s="1"/>
      <c r="AH367" s="233"/>
      <c r="AI367" s="237"/>
      <c r="AJ367" s="233"/>
      <c r="AK367" s="233"/>
    </row>
    <row r="368" spans="28:37" s="113" customFormat="1" ht="15" customHeight="1" x14ac:dyDescent="0.3">
      <c r="AB368" s="237"/>
      <c r="AC368" s="237"/>
      <c r="AD368" s="1"/>
      <c r="AE368" s="237"/>
      <c r="AF368" s="1"/>
      <c r="AG368" s="1"/>
      <c r="AH368" s="233"/>
      <c r="AI368" s="237"/>
      <c r="AJ368" s="233"/>
      <c r="AK368" s="233"/>
    </row>
    <row r="369" spans="28:37" s="113" customFormat="1" ht="15" customHeight="1" x14ac:dyDescent="0.3">
      <c r="AB369" s="237"/>
      <c r="AC369" s="237"/>
      <c r="AD369" s="1"/>
      <c r="AE369" s="237"/>
      <c r="AF369" s="1"/>
      <c r="AG369" s="1"/>
      <c r="AH369" s="233"/>
      <c r="AI369" s="237"/>
      <c r="AJ369" s="233"/>
      <c r="AK369" s="233"/>
    </row>
    <row r="370" spans="28:37" s="113" customFormat="1" ht="15" customHeight="1" x14ac:dyDescent="0.3">
      <c r="AB370" s="237"/>
      <c r="AC370" s="237"/>
      <c r="AD370" s="1"/>
      <c r="AE370" s="237"/>
      <c r="AF370" s="1"/>
      <c r="AG370" s="1"/>
      <c r="AH370" s="233"/>
      <c r="AI370" s="237"/>
      <c r="AJ370" s="233"/>
      <c r="AK370" s="233"/>
    </row>
    <row r="371" spans="28:37" s="113" customFormat="1" ht="15" customHeight="1" x14ac:dyDescent="0.3">
      <c r="AB371" s="237"/>
      <c r="AC371" s="237"/>
      <c r="AD371" s="1"/>
      <c r="AE371" s="237"/>
      <c r="AF371" s="1"/>
      <c r="AG371" s="1"/>
      <c r="AH371" s="233"/>
      <c r="AI371" s="237"/>
      <c r="AJ371" s="233"/>
      <c r="AK371" s="233"/>
    </row>
    <row r="372" spans="28:37" s="113" customFormat="1" ht="15" customHeight="1" x14ac:dyDescent="0.3">
      <c r="AB372" s="237"/>
      <c r="AC372" s="237"/>
      <c r="AD372" s="1"/>
      <c r="AE372" s="237"/>
      <c r="AF372" s="1"/>
      <c r="AG372" s="1"/>
      <c r="AH372" s="233"/>
      <c r="AI372" s="237"/>
      <c r="AJ372" s="233"/>
      <c r="AK372" s="233"/>
    </row>
    <row r="373" spans="28:37" s="113" customFormat="1" ht="15" customHeight="1" x14ac:dyDescent="0.3">
      <c r="AB373" s="237"/>
      <c r="AC373" s="237"/>
      <c r="AD373" s="1"/>
      <c r="AE373" s="237"/>
      <c r="AF373" s="1"/>
      <c r="AG373" s="1"/>
      <c r="AH373" s="233"/>
      <c r="AI373" s="237"/>
      <c r="AJ373" s="233"/>
      <c r="AK373" s="233"/>
    </row>
    <row r="374" spans="28:37" s="113" customFormat="1" ht="15" customHeight="1" x14ac:dyDescent="0.3">
      <c r="AB374" s="237"/>
      <c r="AC374" s="237"/>
      <c r="AD374" s="1"/>
      <c r="AE374" s="237"/>
      <c r="AF374" s="1"/>
      <c r="AG374" s="1"/>
      <c r="AH374" s="233"/>
      <c r="AI374" s="237"/>
      <c r="AJ374" s="233"/>
      <c r="AK374" s="233"/>
    </row>
    <row r="375" spans="28:37" s="113" customFormat="1" ht="15" customHeight="1" x14ac:dyDescent="0.3">
      <c r="AB375" s="237"/>
      <c r="AC375" s="237"/>
      <c r="AD375" s="1"/>
      <c r="AE375" s="237"/>
      <c r="AF375" s="1"/>
      <c r="AG375" s="1"/>
      <c r="AH375" s="233"/>
      <c r="AI375" s="237"/>
      <c r="AJ375" s="233"/>
      <c r="AK375" s="233"/>
    </row>
    <row r="376" spans="28:37" s="113" customFormat="1" ht="15" customHeight="1" x14ac:dyDescent="0.3">
      <c r="AB376" s="237"/>
      <c r="AC376" s="237"/>
      <c r="AD376" s="1"/>
      <c r="AE376" s="237"/>
      <c r="AF376" s="1"/>
      <c r="AG376" s="1"/>
      <c r="AH376" s="233"/>
      <c r="AI376" s="237"/>
      <c r="AJ376" s="233"/>
      <c r="AK376" s="233"/>
    </row>
    <row r="377" spans="28:37" s="113" customFormat="1" ht="15" customHeight="1" x14ac:dyDescent="0.3">
      <c r="AB377" s="237"/>
      <c r="AC377" s="237"/>
      <c r="AD377" s="1"/>
      <c r="AE377" s="237"/>
      <c r="AF377" s="1"/>
      <c r="AG377" s="1"/>
      <c r="AH377" s="233"/>
      <c r="AI377" s="237"/>
      <c r="AJ377" s="233"/>
      <c r="AK377" s="233"/>
    </row>
    <row r="378" spans="28:37" s="113" customFormat="1" ht="15" customHeight="1" x14ac:dyDescent="0.3">
      <c r="AB378" s="237"/>
      <c r="AC378" s="237"/>
      <c r="AD378" s="1"/>
      <c r="AE378" s="237"/>
      <c r="AF378" s="1"/>
      <c r="AG378" s="1"/>
      <c r="AH378" s="233"/>
      <c r="AI378" s="237"/>
      <c r="AJ378" s="233"/>
      <c r="AK378" s="233"/>
    </row>
    <row r="379" spans="28:37" s="113" customFormat="1" ht="15" customHeight="1" x14ac:dyDescent="0.3">
      <c r="AB379" s="237"/>
      <c r="AC379" s="237"/>
      <c r="AD379" s="1"/>
      <c r="AE379" s="237"/>
      <c r="AF379" s="1"/>
      <c r="AG379" s="1"/>
      <c r="AH379" s="233"/>
      <c r="AI379" s="237"/>
      <c r="AJ379" s="233"/>
      <c r="AK379" s="233"/>
    </row>
    <row r="380" spans="28:37" s="113" customFormat="1" ht="15" customHeight="1" x14ac:dyDescent="0.3">
      <c r="AB380" s="237"/>
      <c r="AC380" s="237"/>
      <c r="AD380" s="1"/>
      <c r="AE380" s="237"/>
      <c r="AF380" s="1"/>
      <c r="AG380" s="1"/>
      <c r="AH380" s="233"/>
      <c r="AI380" s="237"/>
      <c r="AJ380" s="233"/>
      <c r="AK380" s="233"/>
    </row>
    <row r="381" spans="28:37" s="113" customFormat="1" ht="15" customHeight="1" x14ac:dyDescent="0.3">
      <c r="AB381" s="237"/>
      <c r="AC381" s="237"/>
      <c r="AD381" s="1"/>
      <c r="AE381" s="237"/>
      <c r="AF381" s="1"/>
      <c r="AG381" s="1"/>
      <c r="AH381" s="233"/>
      <c r="AI381" s="237"/>
      <c r="AJ381" s="233"/>
      <c r="AK381" s="233"/>
    </row>
    <row r="382" spans="28:37" s="113" customFormat="1" ht="15" customHeight="1" x14ac:dyDescent="0.3">
      <c r="AB382" s="237"/>
      <c r="AC382" s="237"/>
      <c r="AD382" s="1"/>
      <c r="AE382" s="237"/>
      <c r="AF382" s="1"/>
      <c r="AG382" s="1"/>
      <c r="AH382" s="233"/>
      <c r="AI382" s="237"/>
      <c r="AJ382" s="233"/>
      <c r="AK382" s="233"/>
    </row>
    <row r="383" spans="28:37" s="113" customFormat="1" ht="15" customHeight="1" x14ac:dyDescent="0.3">
      <c r="AB383" s="237"/>
      <c r="AC383" s="237"/>
      <c r="AD383" s="1"/>
      <c r="AE383" s="237"/>
      <c r="AF383" s="1"/>
      <c r="AG383" s="1"/>
      <c r="AH383" s="233"/>
      <c r="AI383" s="237"/>
      <c r="AJ383" s="233"/>
      <c r="AK383" s="233"/>
    </row>
    <row r="384" spans="28:37" s="113" customFormat="1" ht="15" customHeight="1" x14ac:dyDescent="0.3">
      <c r="AB384" s="237"/>
      <c r="AC384" s="237"/>
      <c r="AD384" s="1"/>
      <c r="AE384" s="237"/>
      <c r="AF384" s="1"/>
      <c r="AG384" s="1"/>
      <c r="AH384" s="233"/>
      <c r="AI384" s="237"/>
      <c r="AJ384" s="233"/>
      <c r="AK384" s="233"/>
    </row>
    <row r="385" spans="28:37" s="113" customFormat="1" ht="15" customHeight="1" x14ac:dyDescent="0.3">
      <c r="AB385" s="237"/>
      <c r="AC385" s="237"/>
      <c r="AD385" s="1"/>
      <c r="AE385" s="237"/>
      <c r="AF385" s="1"/>
      <c r="AG385" s="1"/>
      <c r="AH385" s="233"/>
      <c r="AI385" s="237"/>
      <c r="AJ385" s="233"/>
      <c r="AK385" s="233"/>
    </row>
    <row r="386" spans="28:37" s="113" customFormat="1" ht="15" customHeight="1" x14ac:dyDescent="0.3">
      <c r="AB386" s="237"/>
      <c r="AC386" s="237"/>
      <c r="AD386" s="1"/>
      <c r="AE386" s="237"/>
      <c r="AF386" s="1"/>
      <c r="AG386" s="1"/>
      <c r="AH386" s="233"/>
      <c r="AI386" s="237"/>
      <c r="AJ386" s="233"/>
      <c r="AK386" s="233"/>
    </row>
    <row r="387" spans="28:37" s="113" customFormat="1" ht="15" customHeight="1" x14ac:dyDescent="0.3">
      <c r="AB387" s="237"/>
      <c r="AC387" s="237"/>
      <c r="AD387" s="1"/>
      <c r="AE387" s="237"/>
      <c r="AF387" s="1"/>
      <c r="AG387" s="1"/>
      <c r="AH387" s="233"/>
      <c r="AI387" s="237"/>
      <c r="AJ387" s="233"/>
      <c r="AK387" s="233"/>
    </row>
    <row r="388" spans="28:37" s="113" customFormat="1" ht="15" customHeight="1" x14ac:dyDescent="0.3">
      <c r="AB388" s="237"/>
      <c r="AC388" s="237"/>
      <c r="AD388" s="1"/>
      <c r="AE388" s="237"/>
      <c r="AF388" s="1"/>
      <c r="AG388" s="1"/>
      <c r="AH388" s="233"/>
      <c r="AI388" s="237"/>
      <c r="AJ388" s="233"/>
      <c r="AK388" s="233"/>
    </row>
    <row r="389" spans="28:37" s="113" customFormat="1" ht="15" customHeight="1" x14ac:dyDescent="0.3">
      <c r="AB389" s="237"/>
      <c r="AC389" s="237"/>
      <c r="AD389" s="1"/>
      <c r="AE389" s="237"/>
      <c r="AF389" s="1"/>
      <c r="AG389" s="1"/>
      <c r="AH389" s="233"/>
      <c r="AI389" s="237"/>
      <c r="AJ389" s="233"/>
      <c r="AK389" s="233"/>
    </row>
    <row r="390" spans="28:37" s="113" customFormat="1" ht="15" customHeight="1" x14ac:dyDescent="0.3">
      <c r="AB390" s="237"/>
      <c r="AC390" s="237"/>
      <c r="AD390" s="1"/>
      <c r="AE390" s="237"/>
      <c r="AF390" s="1"/>
      <c r="AG390" s="1"/>
      <c r="AH390" s="233"/>
      <c r="AI390" s="237"/>
      <c r="AJ390" s="233"/>
      <c r="AK390" s="233"/>
    </row>
    <row r="391" spans="28:37" s="113" customFormat="1" ht="15" customHeight="1" x14ac:dyDescent="0.3">
      <c r="AB391" s="237"/>
      <c r="AC391" s="237"/>
      <c r="AD391" s="1"/>
      <c r="AE391" s="237"/>
      <c r="AF391" s="1"/>
      <c r="AG391" s="1"/>
      <c r="AH391" s="233"/>
      <c r="AI391" s="237"/>
      <c r="AJ391" s="233"/>
      <c r="AK391" s="233"/>
    </row>
    <row r="392" spans="28:37" s="113" customFormat="1" ht="15" customHeight="1" x14ac:dyDescent="0.3">
      <c r="AB392" s="237"/>
      <c r="AC392" s="237"/>
      <c r="AD392" s="1"/>
      <c r="AE392" s="237"/>
      <c r="AF392" s="1"/>
      <c r="AG392" s="1"/>
      <c r="AH392" s="233"/>
      <c r="AI392" s="237"/>
      <c r="AJ392" s="233"/>
      <c r="AK392" s="233"/>
    </row>
    <row r="393" spans="28:37" s="113" customFormat="1" ht="15" customHeight="1" x14ac:dyDescent="0.3">
      <c r="AB393" s="237"/>
      <c r="AC393" s="237"/>
      <c r="AD393" s="1"/>
      <c r="AE393" s="237"/>
      <c r="AF393" s="1"/>
      <c r="AG393" s="1"/>
      <c r="AH393" s="233"/>
      <c r="AI393" s="237"/>
      <c r="AJ393" s="233"/>
      <c r="AK393" s="233"/>
    </row>
    <row r="394" spans="28:37" s="113" customFormat="1" ht="15" customHeight="1" x14ac:dyDescent="0.3">
      <c r="AB394" s="237"/>
      <c r="AC394" s="237"/>
      <c r="AD394" s="1"/>
      <c r="AE394" s="237"/>
      <c r="AF394" s="1"/>
      <c r="AG394" s="1"/>
      <c r="AH394" s="233"/>
      <c r="AI394" s="237"/>
      <c r="AJ394" s="233"/>
      <c r="AK394" s="233"/>
    </row>
    <row r="395" spans="28:37" s="113" customFormat="1" ht="15" customHeight="1" x14ac:dyDescent="0.3">
      <c r="AB395" s="237"/>
      <c r="AC395" s="237"/>
      <c r="AD395" s="1"/>
      <c r="AE395" s="237"/>
      <c r="AF395" s="1"/>
      <c r="AG395" s="1"/>
      <c r="AH395" s="233"/>
      <c r="AI395" s="237"/>
      <c r="AJ395" s="233"/>
      <c r="AK395" s="233"/>
    </row>
    <row r="396" spans="28:37" s="113" customFormat="1" ht="15" customHeight="1" x14ac:dyDescent="0.3">
      <c r="AB396" s="237"/>
      <c r="AC396" s="237"/>
      <c r="AD396" s="1"/>
      <c r="AE396" s="237"/>
      <c r="AF396" s="1"/>
      <c r="AG396" s="1"/>
      <c r="AH396" s="233"/>
      <c r="AI396" s="237"/>
      <c r="AJ396" s="233"/>
      <c r="AK396" s="233"/>
    </row>
    <row r="397" spans="28:37" s="113" customFormat="1" ht="15" customHeight="1" x14ac:dyDescent="0.3">
      <c r="AB397" s="237"/>
      <c r="AC397" s="237"/>
      <c r="AD397" s="1"/>
      <c r="AE397" s="237"/>
      <c r="AF397" s="1"/>
      <c r="AG397" s="1"/>
      <c r="AH397" s="233"/>
      <c r="AI397" s="237"/>
      <c r="AJ397" s="233"/>
      <c r="AK397" s="233"/>
    </row>
    <row r="398" spans="28:37" s="113" customFormat="1" ht="15" customHeight="1" x14ac:dyDescent="0.3">
      <c r="AB398" s="237"/>
      <c r="AC398" s="237"/>
      <c r="AD398" s="1"/>
      <c r="AE398" s="237"/>
      <c r="AF398" s="1"/>
      <c r="AG398" s="1"/>
      <c r="AH398" s="233"/>
      <c r="AI398" s="237"/>
      <c r="AJ398" s="233"/>
      <c r="AK398" s="233"/>
    </row>
    <row r="399" spans="28:37" s="113" customFormat="1" ht="15" customHeight="1" x14ac:dyDescent="0.3">
      <c r="AB399" s="237"/>
      <c r="AC399" s="237"/>
      <c r="AD399" s="1"/>
      <c r="AE399" s="237"/>
      <c r="AF399" s="1"/>
      <c r="AG399" s="1"/>
      <c r="AH399" s="233"/>
      <c r="AI399" s="237"/>
      <c r="AJ399" s="233"/>
      <c r="AK399" s="233"/>
    </row>
    <row r="400" spans="28:37" s="113" customFormat="1" ht="15" customHeight="1" x14ac:dyDescent="0.3">
      <c r="AB400" s="237"/>
      <c r="AC400" s="237"/>
      <c r="AD400" s="1"/>
      <c r="AE400" s="237"/>
      <c r="AF400" s="1"/>
      <c r="AG400" s="1"/>
      <c r="AH400" s="233"/>
      <c r="AI400" s="237"/>
      <c r="AJ400" s="233"/>
      <c r="AK400" s="233"/>
    </row>
    <row r="401" spans="28:37" s="113" customFormat="1" ht="15" customHeight="1" x14ac:dyDescent="0.3">
      <c r="AB401" s="237"/>
      <c r="AC401" s="237"/>
      <c r="AD401" s="1"/>
      <c r="AE401" s="237"/>
      <c r="AF401" s="1"/>
      <c r="AG401" s="1"/>
      <c r="AH401" s="233"/>
      <c r="AI401" s="237"/>
      <c r="AJ401" s="233"/>
      <c r="AK401" s="233"/>
    </row>
    <row r="402" spans="28:37" s="113" customFormat="1" ht="15" customHeight="1" x14ac:dyDescent="0.3">
      <c r="AB402" s="237"/>
      <c r="AC402" s="237"/>
      <c r="AD402" s="1"/>
      <c r="AE402" s="237"/>
      <c r="AF402" s="1"/>
      <c r="AG402" s="1"/>
      <c r="AH402" s="233"/>
      <c r="AI402" s="237"/>
      <c r="AJ402" s="233"/>
      <c r="AK402" s="233"/>
    </row>
    <row r="403" spans="28:37" s="113" customFormat="1" ht="15" customHeight="1" x14ac:dyDescent="0.3">
      <c r="AB403" s="237"/>
      <c r="AC403" s="237"/>
      <c r="AD403" s="1"/>
      <c r="AE403" s="237"/>
      <c r="AF403" s="1"/>
      <c r="AG403" s="1"/>
      <c r="AH403" s="233"/>
      <c r="AI403" s="237"/>
      <c r="AJ403" s="233"/>
      <c r="AK403" s="233"/>
    </row>
    <row r="404" spans="28:37" s="113" customFormat="1" ht="15" customHeight="1" x14ac:dyDescent="0.3">
      <c r="AB404" s="237"/>
      <c r="AC404" s="237"/>
      <c r="AD404" s="1"/>
      <c r="AE404" s="237"/>
      <c r="AF404" s="1"/>
      <c r="AG404" s="1"/>
      <c r="AH404" s="233"/>
      <c r="AI404" s="237"/>
      <c r="AJ404" s="233"/>
      <c r="AK404" s="233"/>
    </row>
    <row r="405" spans="28:37" s="113" customFormat="1" ht="15" customHeight="1" x14ac:dyDescent="0.3">
      <c r="AB405" s="237"/>
      <c r="AC405" s="237"/>
      <c r="AD405" s="1"/>
      <c r="AE405" s="237"/>
      <c r="AF405" s="1"/>
      <c r="AG405" s="1"/>
      <c r="AH405" s="233"/>
      <c r="AI405" s="237"/>
      <c r="AJ405" s="233"/>
      <c r="AK405" s="233"/>
    </row>
    <row r="406" spans="28:37" s="113" customFormat="1" ht="15" customHeight="1" x14ac:dyDescent="0.3">
      <c r="AB406" s="237"/>
      <c r="AC406" s="237"/>
      <c r="AD406" s="1"/>
      <c r="AE406" s="237"/>
      <c r="AF406" s="1"/>
      <c r="AG406" s="1"/>
      <c r="AH406" s="233"/>
      <c r="AI406" s="237"/>
      <c r="AJ406" s="233"/>
      <c r="AK406" s="233"/>
    </row>
    <row r="407" spans="28:37" s="113" customFormat="1" ht="15" customHeight="1" x14ac:dyDescent="0.3">
      <c r="AB407" s="237"/>
      <c r="AC407" s="237"/>
      <c r="AD407" s="1"/>
      <c r="AE407" s="237"/>
      <c r="AF407" s="1"/>
      <c r="AG407" s="1"/>
      <c r="AH407" s="233"/>
      <c r="AI407" s="237"/>
      <c r="AJ407" s="233"/>
      <c r="AK407" s="233"/>
    </row>
    <row r="408" spans="28:37" s="113" customFormat="1" ht="15" customHeight="1" x14ac:dyDescent="0.3">
      <c r="AB408" s="237"/>
      <c r="AC408" s="237"/>
      <c r="AD408" s="1"/>
      <c r="AE408" s="237"/>
      <c r="AF408" s="1"/>
      <c r="AG408" s="1"/>
      <c r="AH408" s="233"/>
      <c r="AI408" s="237"/>
      <c r="AJ408" s="233"/>
      <c r="AK408" s="233"/>
    </row>
    <row r="409" spans="28:37" s="113" customFormat="1" ht="15" customHeight="1" x14ac:dyDescent="0.3">
      <c r="AB409" s="237"/>
      <c r="AC409" s="237"/>
      <c r="AD409" s="1"/>
      <c r="AE409" s="237"/>
      <c r="AF409" s="1"/>
      <c r="AG409" s="1"/>
      <c r="AH409" s="233"/>
      <c r="AI409" s="237"/>
      <c r="AJ409" s="233"/>
      <c r="AK409" s="233"/>
    </row>
    <row r="410" spans="28:37" s="113" customFormat="1" ht="15" customHeight="1" x14ac:dyDescent="0.3">
      <c r="AB410" s="237"/>
      <c r="AC410" s="237"/>
      <c r="AD410" s="1"/>
      <c r="AE410" s="237"/>
      <c r="AF410" s="1"/>
      <c r="AG410" s="1"/>
      <c r="AH410" s="233"/>
      <c r="AI410" s="237"/>
      <c r="AJ410" s="233"/>
      <c r="AK410" s="233"/>
    </row>
    <row r="411" spans="28:37" s="113" customFormat="1" ht="15" customHeight="1" x14ac:dyDescent="0.3">
      <c r="AB411" s="237"/>
      <c r="AC411" s="237"/>
      <c r="AD411" s="1"/>
      <c r="AE411" s="237"/>
      <c r="AF411" s="1"/>
      <c r="AG411" s="1"/>
      <c r="AH411" s="233"/>
      <c r="AI411" s="237"/>
      <c r="AJ411" s="233"/>
      <c r="AK411" s="233"/>
    </row>
    <row r="412" spans="28:37" s="113" customFormat="1" ht="15" customHeight="1" x14ac:dyDescent="0.3">
      <c r="AB412" s="237"/>
      <c r="AC412" s="237"/>
      <c r="AD412" s="1"/>
      <c r="AE412" s="237"/>
      <c r="AF412" s="1"/>
      <c r="AG412" s="1"/>
      <c r="AH412" s="233"/>
      <c r="AI412" s="237"/>
      <c r="AJ412" s="233"/>
      <c r="AK412" s="233"/>
    </row>
    <row r="413" spans="28:37" s="113" customFormat="1" ht="15" customHeight="1" x14ac:dyDescent="0.3">
      <c r="AB413" s="237"/>
      <c r="AC413" s="237"/>
      <c r="AD413" s="1"/>
      <c r="AE413" s="237"/>
      <c r="AF413" s="1"/>
      <c r="AG413" s="1"/>
      <c r="AH413" s="233"/>
      <c r="AI413" s="237"/>
      <c r="AJ413" s="233"/>
      <c r="AK413" s="233"/>
    </row>
    <row r="414" spans="28:37" s="113" customFormat="1" ht="15" customHeight="1" x14ac:dyDescent="0.3">
      <c r="AB414" s="237"/>
      <c r="AC414" s="237"/>
      <c r="AD414" s="1"/>
      <c r="AE414" s="237"/>
      <c r="AF414" s="1"/>
      <c r="AG414" s="1"/>
      <c r="AH414" s="233"/>
      <c r="AI414" s="237"/>
      <c r="AJ414" s="233"/>
      <c r="AK414" s="233"/>
    </row>
    <row r="415" spans="28:37" s="113" customFormat="1" ht="15" customHeight="1" x14ac:dyDescent="0.3">
      <c r="AB415" s="237"/>
      <c r="AC415" s="237"/>
      <c r="AD415" s="1"/>
      <c r="AE415" s="237"/>
      <c r="AF415" s="1"/>
      <c r="AG415" s="1"/>
      <c r="AH415" s="233"/>
      <c r="AI415" s="237"/>
      <c r="AJ415" s="233"/>
      <c r="AK415" s="233"/>
    </row>
    <row r="416" spans="28:37" s="113" customFormat="1" ht="15" customHeight="1" x14ac:dyDescent="0.3">
      <c r="AB416" s="237"/>
      <c r="AC416" s="237"/>
      <c r="AD416" s="1"/>
      <c r="AE416" s="237"/>
      <c r="AF416" s="1"/>
      <c r="AG416" s="1"/>
      <c r="AH416" s="233"/>
      <c r="AI416" s="237"/>
      <c r="AJ416" s="233"/>
      <c r="AK416" s="233"/>
    </row>
    <row r="417" spans="28:37" s="113" customFormat="1" ht="15" customHeight="1" x14ac:dyDescent="0.3">
      <c r="AB417" s="237"/>
      <c r="AC417" s="237"/>
      <c r="AD417" s="1"/>
      <c r="AE417" s="237"/>
      <c r="AF417" s="1"/>
      <c r="AG417" s="1"/>
      <c r="AH417" s="233"/>
      <c r="AI417" s="237"/>
      <c r="AJ417" s="233"/>
      <c r="AK417" s="233"/>
    </row>
    <row r="418" spans="28:37" s="113" customFormat="1" ht="15" customHeight="1" x14ac:dyDescent="0.3">
      <c r="AB418" s="237"/>
      <c r="AC418" s="237"/>
      <c r="AD418" s="1"/>
      <c r="AE418" s="237"/>
      <c r="AF418" s="1"/>
      <c r="AG418" s="1"/>
      <c r="AH418" s="233"/>
      <c r="AI418" s="237"/>
      <c r="AJ418" s="233"/>
      <c r="AK418" s="233"/>
    </row>
    <row r="419" spans="28:37" s="113" customFormat="1" ht="15" customHeight="1" x14ac:dyDescent="0.3">
      <c r="AB419" s="237"/>
      <c r="AC419" s="237"/>
      <c r="AD419" s="1"/>
      <c r="AE419" s="237"/>
      <c r="AF419" s="1"/>
      <c r="AG419" s="1"/>
      <c r="AH419" s="233"/>
      <c r="AI419" s="237"/>
      <c r="AJ419" s="233"/>
      <c r="AK419" s="233"/>
    </row>
    <row r="420" spans="28:37" s="113" customFormat="1" ht="15" customHeight="1" x14ac:dyDescent="0.3">
      <c r="AB420" s="237"/>
      <c r="AC420" s="237"/>
      <c r="AD420" s="1"/>
      <c r="AE420" s="237"/>
      <c r="AF420" s="1"/>
      <c r="AG420" s="1"/>
      <c r="AH420" s="233"/>
      <c r="AI420" s="237"/>
      <c r="AJ420" s="233"/>
      <c r="AK420" s="233"/>
    </row>
    <row r="421" spans="28:37" s="113" customFormat="1" ht="15" customHeight="1" x14ac:dyDescent="0.3">
      <c r="AB421" s="237"/>
      <c r="AC421" s="237"/>
      <c r="AD421" s="1"/>
      <c r="AE421" s="237"/>
      <c r="AF421" s="1"/>
      <c r="AG421" s="1"/>
      <c r="AH421" s="233"/>
      <c r="AI421" s="237"/>
      <c r="AJ421" s="233"/>
      <c r="AK421" s="233"/>
    </row>
    <row r="422" spans="28:37" s="113" customFormat="1" ht="15" customHeight="1" x14ac:dyDescent="0.3">
      <c r="AB422" s="237"/>
      <c r="AC422" s="237"/>
      <c r="AD422" s="1"/>
      <c r="AE422" s="237"/>
      <c r="AF422" s="1"/>
      <c r="AG422" s="1"/>
      <c r="AH422" s="233"/>
      <c r="AI422" s="237"/>
      <c r="AJ422" s="233"/>
      <c r="AK422" s="233"/>
    </row>
    <row r="423" spans="28:37" s="113" customFormat="1" ht="15" customHeight="1" x14ac:dyDescent="0.3">
      <c r="AB423" s="237"/>
      <c r="AC423" s="237"/>
      <c r="AD423" s="1"/>
      <c r="AE423" s="237"/>
      <c r="AF423" s="1"/>
      <c r="AG423" s="1"/>
      <c r="AH423" s="233"/>
      <c r="AI423" s="237"/>
      <c r="AJ423" s="233"/>
      <c r="AK423" s="233"/>
    </row>
    <row r="424" spans="28:37" s="113" customFormat="1" ht="15" customHeight="1" x14ac:dyDescent="0.3">
      <c r="AB424" s="237"/>
      <c r="AC424" s="237"/>
      <c r="AD424" s="1"/>
      <c r="AE424" s="237"/>
      <c r="AF424" s="1"/>
      <c r="AG424" s="1"/>
      <c r="AH424" s="233"/>
      <c r="AI424" s="237"/>
      <c r="AJ424" s="233"/>
      <c r="AK424" s="233"/>
    </row>
    <row r="425" spans="28:37" s="113" customFormat="1" ht="15" customHeight="1" x14ac:dyDescent="0.3">
      <c r="AB425" s="237"/>
      <c r="AC425" s="237"/>
      <c r="AD425" s="1"/>
      <c r="AE425" s="237"/>
      <c r="AF425" s="1"/>
      <c r="AG425" s="1"/>
      <c r="AH425" s="233"/>
      <c r="AI425" s="237"/>
      <c r="AJ425" s="233"/>
      <c r="AK425" s="233"/>
    </row>
    <row r="426" spans="28:37" s="113" customFormat="1" ht="15" customHeight="1" x14ac:dyDescent="0.3">
      <c r="AB426" s="237"/>
      <c r="AC426" s="237"/>
      <c r="AD426" s="1"/>
      <c r="AE426" s="237"/>
      <c r="AF426" s="1"/>
      <c r="AG426" s="1"/>
      <c r="AH426" s="233"/>
      <c r="AI426" s="237"/>
      <c r="AJ426" s="233"/>
      <c r="AK426" s="233"/>
    </row>
    <row r="427" spans="28:37" s="113" customFormat="1" ht="15" customHeight="1" x14ac:dyDescent="0.3">
      <c r="AB427" s="237"/>
      <c r="AC427" s="237"/>
      <c r="AD427" s="1"/>
      <c r="AE427" s="237"/>
      <c r="AF427" s="1"/>
      <c r="AG427" s="1"/>
      <c r="AH427" s="233"/>
      <c r="AI427" s="237"/>
      <c r="AJ427" s="233"/>
      <c r="AK427" s="233"/>
    </row>
    <row r="428" spans="28:37" s="113" customFormat="1" ht="15" customHeight="1" x14ac:dyDescent="0.3">
      <c r="AB428" s="237"/>
      <c r="AC428" s="237"/>
      <c r="AD428" s="1"/>
      <c r="AE428" s="237"/>
      <c r="AF428" s="1"/>
      <c r="AG428" s="1"/>
      <c r="AH428" s="233"/>
      <c r="AI428" s="237"/>
      <c r="AJ428" s="233"/>
      <c r="AK428" s="233"/>
    </row>
    <row r="429" spans="28:37" s="113" customFormat="1" ht="15" customHeight="1" x14ac:dyDescent="0.3">
      <c r="AB429" s="237"/>
      <c r="AC429" s="237"/>
      <c r="AD429" s="1"/>
      <c r="AE429" s="237"/>
      <c r="AF429" s="1"/>
      <c r="AG429" s="1"/>
      <c r="AH429" s="233"/>
      <c r="AI429" s="237"/>
      <c r="AJ429" s="233"/>
      <c r="AK429" s="233"/>
    </row>
    <row r="430" spans="28:37" s="113" customFormat="1" ht="15" customHeight="1" x14ac:dyDescent="0.3">
      <c r="AB430" s="237"/>
      <c r="AC430" s="237"/>
      <c r="AD430" s="1"/>
      <c r="AE430" s="237"/>
      <c r="AF430" s="1"/>
      <c r="AG430" s="1"/>
      <c r="AH430" s="233"/>
      <c r="AI430" s="237"/>
      <c r="AJ430" s="233"/>
      <c r="AK430" s="233"/>
    </row>
    <row r="431" spans="28:37" s="113" customFormat="1" ht="15" customHeight="1" x14ac:dyDescent="0.3">
      <c r="AB431" s="237"/>
      <c r="AC431" s="237"/>
      <c r="AD431" s="1"/>
      <c r="AE431" s="237"/>
      <c r="AF431" s="1"/>
      <c r="AG431" s="1"/>
      <c r="AH431" s="233"/>
      <c r="AI431" s="237"/>
      <c r="AJ431" s="233"/>
      <c r="AK431" s="233"/>
    </row>
    <row r="432" spans="28:37" s="113" customFormat="1" ht="15" customHeight="1" x14ac:dyDescent="0.3">
      <c r="AB432" s="237"/>
      <c r="AC432" s="237"/>
      <c r="AD432" s="1"/>
      <c r="AE432" s="237"/>
      <c r="AF432" s="1"/>
      <c r="AG432" s="1"/>
      <c r="AH432" s="233"/>
      <c r="AI432" s="237"/>
      <c r="AJ432" s="233"/>
      <c r="AK432" s="233"/>
    </row>
    <row r="433" spans="28:37" s="113" customFormat="1" ht="15" customHeight="1" x14ac:dyDescent="0.3">
      <c r="AB433" s="237"/>
      <c r="AC433" s="237"/>
      <c r="AD433" s="1"/>
      <c r="AE433" s="237"/>
      <c r="AF433" s="1"/>
      <c r="AG433" s="1"/>
      <c r="AH433" s="233"/>
      <c r="AI433" s="237"/>
      <c r="AJ433" s="233"/>
      <c r="AK433" s="233"/>
    </row>
    <row r="434" spans="28:37" s="113" customFormat="1" ht="15" customHeight="1" x14ac:dyDescent="0.3">
      <c r="AB434" s="237"/>
      <c r="AC434" s="237"/>
      <c r="AD434" s="1"/>
      <c r="AE434" s="237"/>
      <c r="AF434" s="1"/>
      <c r="AG434" s="1"/>
      <c r="AH434" s="233"/>
      <c r="AI434" s="237"/>
      <c r="AJ434" s="233"/>
      <c r="AK434" s="233"/>
    </row>
    <row r="435" spans="28:37" s="113" customFormat="1" ht="15" customHeight="1" x14ac:dyDescent="0.3">
      <c r="AB435" s="237"/>
      <c r="AC435" s="237"/>
      <c r="AD435" s="1"/>
      <c r="AE435" s="237"/>
      <c r="AF435" s="1"/>
      <c r="AG435" s="1"/>
      <c r="AH435" s="233"/>
      <c r="AI435" s="237"/>
      <c r="AJ435" s="233"/>
      <c r="AK435" s="233"/>
    </row>
    <row r="436" spans="28:37" s="113" customFormat="1" ht="15" customHeight="1" x14ac:dyDescent="0.3">
      <c r="AB436" s="237"/>
      <c r="AC436" s="237"/>
      <c r="AD436" s="1"/>
      <c r="AE436" s="237"/>
      <c r="AF436" s="1"/>
      <c r="AG436" s="1"/>
      <c r="AH436" s="233"/>
      <c r="AI436" s="237"/>
      <c r="AJ436" s="233"/>
      <c r="AK436" s="233"/>
    </row>
    <row r="437" spans="28:37" s="113" customFormat="1" ht="15" customHeight="1" x14ac:dyDescent="0.3">
      <c r="AB437" s="237"/>
      <c r="AC437" s="237"/>
      <c r="AD437" s="1"/>
      <c r="AE437" s="237"/>
      <c r="AF437" s="1"/>
      <c r="AG437" s="1"/>
      <c r="AH437" s="233"/>
      <c r="AI437" s="237"/>
      <c r="AJ437" s="233"/>
      <c r="AK437" s="233"/>
    </row>
    <row r="438" spans="28:37" s="113" customFormat="1" ht="15" customHeight="1" x14ac:dyDescent="0.3">
      <c r="AB438" s="237"/>
      <c r="AC438" s="237"/>
      <c r="AD438" s="1"/>
      <c r="AE438" s="237"/>
      <c r="AF438" s="1"/>
      <c r="AG438" s="1"/>
      <c r="AH438" s="233"/>
      <c r="AI438" s="237"/>
      <c r="AJ438" s="233"/>
      <c r="AK438" s="233"/>
    </row>
    <row r="439" spans="28:37" s="113" customFormat="1" ht="15" customHeight="1" x14ac:dyDescent="0.3">
      <c r="AB439" s="237"/>
      <c r="AC439" s="237"/>
      <c r="AD439" s="1"/>
      <c r="AE439" s="237"/>
      <c r="AF439" s="1"/>
      <c r="AG439" s="1"/>
      <c r="AH439" s="233"/>
      <c r="AI439" s="237"/>
      <c r="AJ439" s="233"/>
      <c r="AK439" s="233"/>
    </row>
    <row r="440" spans="28:37" s="113" customFormat="1" ht="15" customHeight="1" x14ac:dyDescent="0.3">
      <c r="AB440" s="237"/>
      <c r="AC440" s="237"/>
      <c r="AD440" s="1"/>
      <c r="AE440" s="237"/>
      <c r="AF440" s="1"/>
      <c r="AG440" s="1"/>
      <c r="AH440" s="233"/>
      <c r="AI440" s="237"/>
      <c r="AJ440" s="233"/>
      <c r="AK440" s="233"/>
    </row>
    <row r="441" spans="28:37" s="113" customFormat="1" ht="15" customHeight="1" x14ac:dyDescent="0.3">
      <c r="AB441" s="237"/>
      <c r="AC441" s="237"/>
      <c r="AD441" s="1"/>
      <c r="AE441" s="237"/>
      <c r="AF441" s="1"/>
      <c r="AG441" s="1"/>
      <c r="AH441" s="233"/>
      <c r="AI441" s="237"/>
      <c r="AJ441" s="233"/>
      <c r="AK441" s="233"/>
    </row>
    <row r="442" spans="28:37" s="113" customFormat="1" ht="15" customHeight="1" x14ac:dyDescent="0.3">
      <c r="AB442" s="237"/>
      <c r="AC442" s="237"/>
      <c r="AD442" s="1"/>
      <c r="AE442" s="237"/>
      <c r="AF442" s="1"/>
      <c r="AG442" s="1"/>
      <c r="AH442" s="233"/>
      <c r="AI442" s="237"/>
      <c r="AJ442" s="233"/>
      <c r="AK442" s="233"/>
    </row>
    <row r="443" spans="28:37" s="113" customFormat="1" ht="15" customHeight="1" x14ac:dyDescent="0.3">
      <c r="AB443" s="237"/>
      <c r="AC443" s="237"/>
      <c r="AD443" s="1"/>
      <c r="AE443" s="237"/>
      <c r="AF443" s="1"/>
      <c r="AG443" s="1"/>
      <c r="AH443" s="233"/>
      <c r="AI443" s="237"/>
      <c r="AJ443" s="233"/>
      <c r="AK443" s="233"/>
    </row>
    <row r="444" spans="28:37" s="113" customFormat="1" ht="15" customHeight="1" x14ac:dyDescent="0.3">
      <c r="AB444" s="237"/>
      <c r="AC444" s="237"/>
      <c r="AD444" s="1"/>
      <c r="AE444" s="237"/>
      <c r="AF444" s="1"/>
      <c r="AG444" s="1"/>
      <c r="AH444" s="233"/>
      <c r="AI444" s="237"/>
      <c r="AJ444" s="233"/>
      <c r="AK444" s="233"/>
    </row>
    <row r="445" spans="28:37" s="113" customFormat="1" ht="15" customHeight="1" x14ac:dyDescent="0.3">
      <c r="AB445" s="237"/>
      <c r="AC445" s="237"/>
      <c r="AD445" s="1"/>
      <c r="AE445" s="237"/>
      <c r="AF445" s="1"/>
      <c r="AG445" s="1"/>
      <c r="AH445" s="233"/>
      <c r="AI445" s="237"/>
      <c r="AJ445" s="233"/>
      <c r="AK445" s="233"/>
    </row>
    <row r="446" spans="28:37" s="113" customFormat="1" ht="15" customHeight="1" x14ac:dyDescent="0.3">
      <c r="AB446" s="237"/>
      <c r="AC446" s="237"/>
      <c r="AD446" s="1"/>
      <c r="AE446" s="237"/>
      <c r="AF446" s="1"/>
      <c r="AG446" s="1"/>
      <c r="AH446" s="233"/>
      <c r="AI446" s="237"/>
      <c r="AJ446" s="233"/>
      <c r="AK446" s="233"/>
    </row>
    <row r="447" spans="28:37" s="113" customFormat="1" ht="15" customHeight="1" x14ac:dyDescent="0.3">
      <c r="AB447" s="237"/>
      <c r="AC447" s="237"/>
      <c r="AD447" s="1"/>
      <c r="AE447" s="237"/>
      <c r="AF447" s="1"/>
      <c r="AG447" s="1"/>
      <c r="AH447" s="233"/>
      <c r="AI447" s="237"/>
      <c r="AJ447" s="233"/>
      <c r="AK447" s="233"/>
    </row>
    <row r="448" spans="28:37" s="113" customFormat="1" ht="15" customHeight="1" x14ac:dyDescent="0.3">
      <c r="AB448" s="237"/>
      <c r="AC448" s="237"/>
      <c r="AD448" s="1"/>
      <c r="AE448" s="237"/>
      <c r="AF448" s="1"/>
      <c r="AG448" s="1"/>
      <c r="AH448" s="233"/>
      <c r="AI448" s="237"/>
      <c r="AJ448" s="233"/>
      <c r="AK448" s="233"/>
    </row>
    <row r="449" spans="28:37" s="113" customFormat="1" ht="15" customHeight="1" x14ac:dyDescent="0.3">
      <c r="AB449" s="237"/>
      <c r="AC449" s="237"/>
      <c r="AD449" s="1"/>
      <c r="AE449" s="237"/>
      <c r="AF449" s="1"/>
      <c r="AG449" s="1"/>
      <c r="AH449" s="233"/>
      <c r="AI449" s="237"/>
      <c r="AJ449" s="233"/>
      <c r="AK449" s="233"/>
    </row>
    <row r="450" spans="28:37" s="113" customFormat="1" ht="15" customHeight="1" x14ac:dyDescent="0.3">
      <c r="AB450" s="237"/>
      <c r="AC450" s="237"/>
      <c r="AD450" s="1"/>
      <c r="AE450" s="237"/>
      <c r="AF450" s="1"/>
      <c r="AG450" s="1"/>
      <c r="AH450" s="233"/>
      <c r="AI450" s="237"/>
      <c r="AJ450" s="233"/>
      <c r="AK450" s="233"/>
    </row>
    <row r="451" spans="28:37" s="113" customFormat="1" ht="15" customHeight="1" x14ac:dyDescent="0.3">
      <c r="AB451" s="237"/>
      <c r="AC451" s="237"/>
      <c r="AD451" s="1"/>
      <c r="AE451" s="237"/>
      <c r="AF451" s="1"/>
      <c r="AG451" s="1"/>
      <c r="AH451" s="233"/>
      <c r="AI451" s="237"/>
      <c r="AJ451" s="233"/>
      <c r="AK451" s="233"/>
    </row>
    <row r="452" spans="28:37" s="113" customFormat="1" ht="15" customHeight="1" x14ac:dyDescent="0.3">
      <c r="AB452" s="237"/>
      <c r="AC452" s="237"/>
      <c r="AD452" s="1"/>
      <c r="AE452" s="237"/>
      <c r="AF452" s="1"/>
      <c r="AG452" s="1"/>
      <c r="AH452" s="233"/>
      <c r="AI452" s="237"/>
      <c r="AJ452" s="233"/>
      <c r="AK452" s="233"/>
    </row>
    <row r="453" spans="28:37" s="113" customFormat="1" ht="15" customHeight="1" x14ac:dyDescent="0.3">
      <c r="AB453" s="237"/>
      <c r="AC453" s="237"/>
      <c r="AD453" s="1"/>
      <c r="AE453" s="237"/>
      <c r="AF453" s="1"/>
      <c r="AG453" s="1"/>
      <c r="AH453" s="233"/>
      <c r="AI453" s="237"/>
      <c r="AJ453" s="233"/>
      <c r="AK453" s="233"/>
    </row>
    <row r="454" spans="28:37" s="113" customFormat="1" ht="15" customHeight="1" x14ac:dyDescent="0.3">
      <c r="AB454" s="237"/>
      <c r="AC454" s="237"/>
      <c r="AD454" s="1"/>
      <c r="AE454" s="237"/>
      <c r="AF454" s="1"/>
      <c r="AG454" s="1"/>
      <c r="AH454" s="233"/>
      <c r="AI454" s="237"/>
      <c r="AJ454" s="233"/>
      <c r="AK454" s="233"/>
    </row>
    <row r="455" spans="28:37" s="113" customFormat="1" ht="15" customHeight="1" x14ac:dyDescent="0.3">
      <c r="AB455" s="237"/>
      <c r="AC455" s="237"/>
      <c r="AD455" s="1"/>
      <c r="AE455" s="237"/>
      <c r="AF455" s="1"/>
      <c r="AG455" s="1"/>
      <c r="AH455" s="233"/>
      <c r="AI455" s="237"/>
      <c r="AJ455" s="233"/>
      <c r="AK455" s="233"/>
    </row>
    <row r="456" spans="28:37" s="113" customFormat="1" ht="15" customHeight="1" x14ac:dyDescent="0.3">
      <c r="AB456" s="237"/>
      <c r="AC456" s="237"/>
      <c r="AD456" s="1"/>
      <c r="AE456" s="237"/>
      <c r="AF456" s="1"/>
      <c r="AG456" s="1"/>
      <c r="AH456" s="233"/>
      <c r="AI456" s="237"/>
      <c r="AJ456" s="233"/>
      <c r="AK456" s="233"/>
    </row>
    <row r="457" spans="28:37" s="113" customFormat="1" ht="15" customHeight="1" x14ac:dyDescent="0.3">
      <c r="AB457" s="237"/>
      <c r="AC457" s="237"/>
      <c r="AD457" s="1"/>
      <c r="AE457" s="237"/>
      <c r="AF457" s="1"/>
      <c r="AG457" s="1"/>
      <c r="AH457" s="233"/>
      <c r="AI457" s="237"/>
      <c r="AJ457" s="233"/>
      <c r="AK457" s="233"/>
    </row>
    <row r="458" spans="28:37" s="113" customFormat="1" ht="15" customHeight="1" x14ac:dyDescent="0.3">
      <c r="AB458" s="237"/>
      <c r="AC458" s="237"/>
      <c r="AD458" s="1"/>
      <c r="AE458" s="237"/>
      <c r="AF458" s="1"/>
      <c r="AG458" s="1"/>
      <c r="AH458" s="233"/>
      <c r="AI458" s="237"/>
      <c r="AJ458" s="233"/>
      <c r="AK458" s="233"/>
    </row>
    <row r="459" spans="28:37" s="113" customFormat="1" ht="15" customHeight="1" x14ac:dyDescent="0.3">
      <c r="AB459" s="237"/>
      <c r="AC459" s="237"/>
      <c r="AD459" s="1"/>
      <c r="AE459" s="1"/>
      <c r="AF459" s="1"/>
      <c r="AG459" s="1"/>
      <c r="AH459" s="1"/>
      <c r="AI459" s="1"/>
      <c r="AJ459" s="1"/>
      <c r="AK459" s="1"/>
    </row>
    <row r="460" spans="28:37" s="113" customFormat="1" ht="15" customHeight="1" x14ac:dyDescent="0.3">
      <c r="AB460" s="237"/>
      <c r="AC460" s="237"/>
      <c r="AD460" s="1"/>
      <c r="AE460" s="1"/>
      <c r="AF460" s="1"/>
      <c r="AG460" s="1"/>
      <c r="AH460" s="1"/>
      <c r="AI460" s="1"/>
      <c r="AJ460" s="1"/>
      <c r="AK460" s="1"/>
    </row>
    <row r="461" spans="28:37" s="113" customFormat="1" ht="15" customHeight="1" x14ac:dyDescent="0.3">
      <c r="AB461" s="237"/>
      <c r="AC461" s="237"/>
      <c r="AD461" s="1"/>
      <c r="AE461" s="1"/>
      <c r="AF461" s="1"/>
      <c r="AG461" s="1"/>
      <c r="AH461" s="1"/>
      <c r="AI461" s="1"/>
      <c r="AJ461" s="1"/>
      <c r="AK461" s="1"/>
    </row>
    <row r="462" spans="28:37" s="113" customFormat="1" ht="15" customHeight="1" x14ac:dyDescent="0.3">
      <c r="AB462" s="237"/>
      <c r="AC462" s="237"/>
      <c r="AD462" s="1"/>
      <c r="AE462" s="1"/>
      <c r="AF462" s="1"/>
      <c r="AG462" s="1"/>
      <c r="AH462" s="1"/>
      <c r="AI462" s="1"/>
      <c r="AJ462" s="1"/>
      <c r="AK462" s="1"/>
    </row>
    <row r="463" spans="28:37" s="113" customFormat="1" ht="15" customHeight="1" x14ac:dyDescent="0.3">
      <c r="AB463" s="237"/>
      <c r="AC463" s="237"/>
      <c r="AD463" s="1"/>
      <c r="AE463" s="1"/>
      <c r="AF463" s="1"/>
      <c r="AG463" s="1"/>
      <c r="AH463" s="1"/>
      <c r="AI463" s="1"/>
      <c r="AJ463" s="1"/>
      <c r="AK463" s="1"/>
    </row>
    <row r="464" spans="28:37" s="113" customFormat="1" ht="15" customHeight="1" x14ac:dyDescent="0.3">
      <c r="AB464" s="237"/>
      <c r="AC464" s="237"/>
      <c r="AD464" s="1"/>
      <c r="AE464" s="1"/>
      <c r="AF464" s="1"/>
      <c r="AG464" s="1"/>
      <c r="AH464" s="1"/>
      <c r="AI464" s="1"/>
      <c r="AJ464" s="1"/>
      <c r="AK464" s="1"/>
    </row>
    <row r="465" spans="1:108" s="1" customFormat="1" ht="15" customHeight="1" x14ac:dyDescent="0.3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01"/>
      <c r="P465" s="218"/>
      <c r="Q465" s="218"/>
      <c r="R465" s="218"/>
      <c r="S465" s="218"/>
      <c r="T465" s="218"/>
      <c r="U465" s="218"/>
      <c r="V465" s="218"/>
      <c r="W465" s="218"/>
      <c r="X465" s="218"/>
      <c r="Y465" s="219"/>
      <c r="Z465" s="219"/>
      <c r="AA465" s="102"/>
      <c r="AB465" s="237"/>
      <c r="AC465" s="237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</row>
    <row r="466" spans="1:108" s="1" customFormat="1" ht="15" customHeight="1" x14ac:dyDescent="0.3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01"/>
      <c r="P466" s="218"/>
      <c r="Q466" s="218"/>
      <c r="R466" s="218"/>
      <c r="S466" s="218"/>
      <c r="T466" s="218"/>
      <c r="U466" s="218"/>
      <c r="V466" s="218"/>
      <c r="W466" s="218"/>
      <c r="X466" s="218"/>
      <c r="Y466" s="219"/>
      <c r="Z466" s="219"/>
      <c r="AA466" s="102"/>
      <c r="AB466" s="237"/>
      <c r="AC466" s="237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</row>
    <row r="467" spans="1:108" s="1" customFormat="1" ht="15" customHeight="1" x14ac:dyDescent="0.3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01"/>
      <c r="P467" s="218"/>
      <c r="Q467" s="218"/>
      <c r="R467" s="218"/>
      <c r="S467" s="218"/>
      <c r="T467" s="218"/>
      <c r="U467" s="218"/>
      <c r="V467" s="218"/>
      <c r="W467" s="218"/>
      <c r="X467" s="218"/>
      <c r="Y467" s="219"/>
      <c r="Z467" s="219"/>
      <c r="AA467" s="102"/>
      <c r="AB467" s="237"/>
      <c r="AC467" s="237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</row>
    <row r="468" spans="1:108" s="1" customFormat="1" ht="15" customHeight="1" x14ac:dyDescent="0.3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01"/>
      <c r="P468" s="218"/>
      <c r="Q468" s="218"/>
      <c r="R468" s="218"/>
      <c r="S468" s="218"/>
      <c r="T468" s="218"/>
      <c r="U468" s="218"/>
      <c r="V468" s="218"/>
      <c r="W468" s="218"/>
      <c r="X468" s="218"/>
      <c r="Y468" s="219"/>
      <c r="Z468" s="219"/>
      <c r="AA468" s="102"/>
      <c r="AB468" s="237"/>
      <c r="AC468" s="237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</row>
    <row r="469" spans="1:108" s="1" customFormat="1" ht="15" customHeight="1" x14ac:dyDescent="0.3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01"/>
      <c r="P469" s="218"/>
      <c r="Q469" s="218"/>
      <c r="R469" s="218"/>
      <c r="S469" s="218"/>
      <c r="T469" s="218"/>
      <c r="U469" s="218"/>
      <c r="V469" s="218"/>
      <c r="W469" s="218"/>
      <c r="X469" s="218"/>
      <c r="Y469" s="219"/>
      <c r="Z469" s="219"/>
      <c r="AA469" s="102"/>
      <c r="AB469" s="237"/>
      <c r="AC469" s="237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</row>
    <row r="470" spans="1:108" s="1" customFormat="1" ht="15" customHeight="1" x14ac:dyDescent="0.3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01"/>
      <c r="P470" s="218"/>
      <c r="Q470" s="218"/>
      <c r="R470" s="218"/>
      <c r="S470" s="218"/>
      <c r="T470" s="218"/>
      <c r="U470" s="218"/>
      <c r="V470" s="218"/>
      <c r="W470" s="218"/>
      <c r="X470" s="218"/>
      <c r="Y470" s="219"/>
      <c r="Z470" s="219"/>
      <c r="AA470" s="102"/>
      <c r="AB470" s="237"/>
      <c r="AC470" s="237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</row>
    <row r="2254" spans="1:37" ht="15" customHeight="1" x14ac:dyDescent="0.3"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</row>
    <row r="2255" spans="1:37" s="101" customFormat="1" ht="15" customHeight="1" x14ac:dyDescent="0.3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P2255" s="218"/>
      <c r="Q2255" s="218"/>
      <c r="R2255" s="218"/>
      <c r="S2255" s="218"/>
      <c r="T2255" s="218"/>
      <c r="U2255" s="218"/>
      <c r="V2255" s="218"/>
      <c r="W2255" s="218"/>
      <c r="X2255" s="218"/>
      <c r="Y2255" s="219"/>
      <c r="Z2255" s="219"/>
      <c r="AA2255" s="102"/>
      <c r="AB2255" s="102"/>
      <c r="AC2255" s="102"/>
      <c r="AD2255" s="102"/>
      <c r="AE2255" s="102"/>
      <c r="AF2255" s="102"/>
      <c r="AG2255" s="102"/>
      <c r="AH2255" s="102"/>
      <c r="AI2255" s="102"/>
      <c r="AJ2255" s="102"/>
      <c r="AK2255" s="102"/>
    </row>
    <row r="2256" spans="1:37" s="101" customFormat="1" ht="15" customHeight="1" x14ac:dyDescent="0.3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P2256" s="218"/>
      <c r="Q2256" s="218"/>
      <c r="R2256" s="218"/>
      <c r="S2256" s="218"/>
      <c r="T2256" s="218"/>
      <c r="U2256" s="218"/>
      <c r="V2256" s="218"/>
      <c r="W2256" s="218"/>
      <c r="X2256" s="218"/>
      <c r="Y2256" s="219"/>
      <c r="Z2256" s="219"/>
      <c r="AA2256" s="102"/>
      <c r="AB2256" s="102"/>
      <c r="AC2256" s="102"/>
      <c r="AD2256" s="102"/>
      <c r="AE2256" s="102"/>
      <c r="AF2256" s="102"/>
      <c r="AG2256" s="102"/>
      <c r="AH2256" s="102"/>
      <c r="AI2256" s="102"/>
      <c r="AJ2256" s="102"/>
      <c r="AK2256" s="102"/>
    </row>
  </sheetData>
  <mergeCells count="6">
    <mergeCell ref="L2:R2"/>
    <mergeCell ref="B9:R14"/>
    <mergeCell ref="B31:P34"/>
    <mergeCell ref="Q31:R34"/>
    <mergeCell ref="B42:I42"/>
    <mergeCell ref="K42:R42"/>
  </mergeCells>
  <printOptions horizontalCentered="1"/>
  <pageMargins left="0.19685039370078741" right="0" top="0.19685039370078741" bottom="0" header="0.31496062992125984" footer="0.31496062992125984"/>
  <pageSetup paperSize="9" scale="82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L76"/>
  <sheetViews>
    <sheetView topLeftCell="A7" zoomScale="70" zoomScaleNormal="70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23" width="9.5546875" style="14" customWidth="1"/>
    <col min="24" max="24" width="10.44140625" style="14" customWidth="1"/>
    <col min="25" max="25" width="11.44140625" style="14" customWidth="1"/>
    <col min="26" max="38" width="5.6640625" style="14"/>
    <col min="39" max="221" width="5.6640625" style="16"/>
    <col min="222" max="222" width="9.5546875" style="16" customWidth="1"/>
    <col min="223" max="223" width="6.5546875" style="16" bestFit="1" customWidth="1"/>
    <col min="224" max="224" width="5.6640625" style="16"/>
    <col min="225" max="235" width="7.6640625" style="16" customWidth="1"/>
    <col min="236" max="236" width="4.6640625" style="16" customWidth="1"/>
    <col min="237" max="237" width="7.6640625" style="16" customWidth="1"/>
    <col min="238" max="238" width="6.33203125" style="16" customWidth="1"/>
    <col min="239" max="239" width="47.6640625" style="16" bestFit="1" customWidth="1"/>
    <col min="240" max="241" width="6.33203125" style="16" bestFit="1" customWidth="1"/>
    <col min="242" max="242" width="6.6640625" style="16" bestFit="1" customWidth="1"/>
    <col min="243" max="243" width="5.6640625" style="16"/>
    <col min="244" max="245" width="6.33203125" style="16" bestFit="1" customWidth="1"/>
    <col min="246" max="263" width="5.6640625" style="16"/>
    <col min="264" max="264" width="6.5546875" style="16" bestFit="1" customWidth="1"/>
    <col min="265" max="265" width="18.6640625" style="16" customWidth="1"/>
    <col min="266" max="266" width="4.33203125" style="16" customWidth="1"/>
    <col min="267" max="267" width="10.6640625" style="16" customWidth="1"/>
    <col min="268" max="279" width="9.5546875" style="16" customWidth="1"/>
    <col min="280" max="280" width="10.44140625" style="16" customWidth="1"/>
    <col min="281" max="281" width="11.44140625" style="16" customWidth="1"/>
    <col min="282" max="477" width="5.6640625" style="16"/>
    <col min="478" max="478" width="9.5546875" style="16" customWidth="1"/>
    <col min="479" max="479" width="6.5546875" style="16" bestFit="1" customWidth="1"/>
    <col min="480" max="480" width="5.6640625" style="16"/>
    <col min="481" max="491" width="7.6640625" style="16" customWidth="1"/>
    <col min="492" max="492" width="4.6640625" style="16" customWidth="1"/>
    <col min="493" max="493" width="7.6640625" style="16" customWidth="1"/>
    <col min="494" max="494" width="6.33203125" style="16" customWidth="1"/>
    <col min="495" max="495" width="47.6640625" style="16" bestFit="1" customWidth="1"/>
    <col min="496" max="497" width="6.33203125" style="16" bestFit="1" customWidth="1"/>
    <col min="498" max="498" width="6.6640625" style="16" bestFit="1" customWidth="1"/>
    <col min="499" max="499" width="5.6640625" style="16"/>
    <col min="500" max="501" width="6.33203125" style="16" bestFit="1" customWidth="1"/>
    <col min="502" max="519" width="5.6640625" style="16"/>
    <col min="520" max="520" width="6.5546875" style="16" bestFit="1" customWidth="1"/>
    <col min="521" max="521" width="18.6640625" style="16" customWidth="1"/>
    <col min="522" max="522" width="4.33203125" style="16" customWidth="1"/>
    <col min="523" max="523" width="10.6640625" style="16" customWidth="1"/>
    <col min="524" max="535" width="9.5546875" style="16" customWidth="1"/>
    <col min="536" max="536" width="10.44140625" style="16" customWidth="1"/>
    <col min="537" max="537" width="11.44140625" style="16" customWidth="1"/>
    <col min="538" max="733" width="5.6640625" style="16"/>
    <col min="734" max="734" width="9.5546875" style="16" customWidth="1"/>
    <col min="735" max="735" width="6.5546875" style="16" bestFit="1" customWidth="1"/>
    <col min="736" max="736" width="5.6640625" style="16"/>
    <col min="737" max="747" width="7.6640625" style="16" customWidth="1"/>
    <col min="748" max="748" width="4.6640625" style="16" customWidth="1"/>
    <col min="749" max="749" width="7.6640625" style="16" customWidth="1"/>
    <col min="750" max="750" width="6.33203125" style="16" customWidth="1"/>
    <col min="751" max="751" width="47.6640625" style="16" bestFit="1" customWidth="1"/>
    <col min="752" max="753" width="6.33203125" style="16" bestFit="1" customWidth="1"/>
    <col min="754" max="754" width="6.6640625" style="16" bestFit="1" customWidth="1"/>
    <col min="755" max="755" width="5.6640625" style="16"/>
    <col min="756" max="757" width="6.33203125" style="16" bestFit="1" customWidth="1"/>
    <col min="758" max="775" width="5.6640625" style="16"/>
    <col min="776" max="776" width="6.5546875" style="16" bestFit="1" customWidth="1"/>
    <col min="777" max="777" width="18.6640625" style="16" customWidth="1"/>
    <col min="778" max="778" width="4.33203125" style="16" customWidth="1"/>
    <col min="779" max="779" width="10.6640625" style="16" customWidth="1"/>
    <col min="780" max="791" width="9.5546875" style="16" customWidth="1"/>
    <col min="792" max="792" width="10.44140625" style="16" customWidth="1"/>
    <col min="793" max="793" width="11.44140625" style="16" customWidth="1"/>
    <col min="794" max="989" width="5.6640625" style="16"/>
    <col min="990" max="990" width="9.5546875" style="16" customWidth="1"/>
    <col min="991" max="991" width="6.5546875" style="16" bestFit="1" customWidth="1"/>
    <col min="992" max="992" width="5.6640625" style="16"/>
    <col min="993" max="1003" width="7.6640625" style="16" customWidth="1"/>
    <col min="1004" max="1004" width="4.6640625" style="16" customWidth="1"/>
    <col min="1005" max="1005" width="7.6640625" style="16" customWidth="1"/>
    <col min="1006" max="1006" width="6.33203125" style="16" customWidth="1"/>
    <col min="1007" max="1007" width="47.6640625" style="16" bestFit="1" customWidth="1"/>
    <col min="1008" max="1009" width="6.33203125" style="16" bestFit="1" customWidth="1"/>
    <col min="1010" max="1010" width="6.6640625" style="16" bestFit="1" customWidth="1"/>
    <col min="1011" max="1011" width="5.6640625" style="16"/>
    <col min="1012" max="1013" width="6.33203125" style="16" bestFit="1" customWidth="1"/>
    <col min="1014" max="1031" width="5.6640625" style="16"/>
    <col min="1032" max="1032" width="6.5546875" style="16" bestFit="1" customWidth="1"/>
    <col min="1033" max="1033" width="18.6640625" style="16" customWidth="1"/>
    <col min="1034" max="1034" width="4.33203125" style="16" customWidth="1"/>
    <col min="1035" max="1035" width="10.6640625" style="16" customWidth="1"/>
    <col min="1036" max="1047" width="9.5546875" style="16" customWidth="1"/>
    <col min="1048" max="1048" width="10.44140625" style="16" customWidth="1"/>
    <col min="1049" max="1049" width="11.44140625" style="16" customWidth="1"/>
    <col min="1050" max="1245" width="5.6640625" style="16"/>
    <col min="1246" max="1246" width="9.5546875" style="16" customWidth="1"/>
    <col min="1247" max="1247" width="6.5546875" style="16" bestFit="1" customWidth="1"/>
    <col min="1248" max="1248" width="5.6640625" style="16"/>
    <col min="1249" max="1259" width="7.6640625" style="16" customWidth="1"/>
    <col min="1260" max="1260" width="4.6640625" style="16" customWidth="1"/>
    <col min="1261" max="1261" width="7.6640625" style="16" customWidth="1"/>
    <col min="1262" max="1262" width="6.33203125" style="16" customWidth="1"/>
    <col min="1263" max="1263" width="47.6640625" style="16" bestFit="1" customWidth="1"/>
    <col min="1264" max="1265" width="6.33203125" style="16" bestFit="1" customWidth="1"/>
    <col min="1266" max="1266" width="6.6640625" style="16" bestFit="1" customWidth="1"/>
    <col min="1267" max="1267" width="5.6640625" style="16"/>
    <col min="1268" max="1269" width="6.33203125" style="16" bestFit="1" customWidth="1"/>
    <col min="1270" max="1287" width="5.6640625" style="16"/>
    <col min="1288" max="1288" width="6.5546875" style="16" bestFit="1" customWidth="1"/>
    <col min="1289" max="1289" width="18.6640625" style="16" customWidth="1"/>
    <col min="1290" max="1290" width="4.33203125" style="16" customWidth="1"/>
    <col min="1291" max="1291" width="10.6640625" style="16" customWidth="1"/>
    <col min="1292" max="1303" width="9.5546875" style="16" customWidth="1"/>
    <col min="1304" max="1304" width="10.44140625" style="16" customWidth="1"/>
    <col min="1305" max="1305" width="11.44140625" style="16" customWidth="1"/>
    <col min="1306" max="1501" width="5.6640625" style="16"/>
    <col min="1502" max="1502" width="9.5546875" style="16" customWidth="1"/>
    <col min="1503" max="1503" width="6.5546875" style="16" bestFit="1" customWidth="1"/>
    <col min="1504" max="1504" width="5.6640625" style="16"/>
    <col min="1505" max="1515" width="7.6640625" style="16" customWidth="1"/>
    <col min="1516" max="1516" width="4.6640625" style="16" customWidth="1"/>
    <col min="1517" max="1517" width="7.6640625" style="16" customWidth="1"/>
    <col min="1518" max="1518" width="6.33203125" style="16" customWidth="1"/>
    <col min="1519" max="1519" width="47.6640625" style="16" bestFit="1" customWidth="1"/>
    <col min="1520" max="1521" width="6.33203125" style="16" bestFit="1" customWidth="1"/>
    <col min="1522" max="1522" width="6.6640625" style="16" bestFit="1" customWidth="1"/>
    <col min="1523" max="1523" width="5.6640625" style="16"/>
    <col min="1524" max="1525" width="6.33203125" style="16" bestFit="1" customWidth="1"/>
    <col min="1526" max="1543" width="5.6640625" style="16"/>
    <col min="1544" max="1544" width="6.5546875" style="16" bestFit="1" customWidth="1"/>
    <col min="1545" max="1545" width="18.6640625" style="16" customWidth="1"/>
    <col min="1546" max="1546" width="4.33203125" style="16" customWidth="1"/>
    <col min="1547" max="1547" width="10.6640625" style="16" customWidth="1"/>
    <col min="1548" max="1559" width="9.5546875" style="16" customWidth="1"/>
    <col min="1560" max="1560" width="10.44140625" style="16" customWidth="1"/>
    <col min="1561" max="1561" width="11.44140625" style="16" customWidth="1"/>
    <col min="1562" max="1757" width="5.6640625" style="16"/>
    <col min="1758" max="1758" width="9.5546875" style="16" customWidth="1"/>
    <col min="1759" max="1759" width="6.5546875" style="16" bestFit="1" customWidth="1"/>
    <col min="1760" max="1760" width="5.6640625" style="16"/>
    <col min="1761" max="1771" width="7.6640625" style="16" customWidth="1"/>
    <col min="1772" max="1772" width="4.6640625" style="16" customWidth="1"/>
    <col min="1773" max="1773" width="7.6640625" style="16" customWidth="1"/>
    <col min="1774" max="1774" width="6.33203125" style="16" customWidth="1"/>
    <col min="1775" max="1775" width="47.6640625" style="16" bestFit="1" customWidth="1"/>
    <col min="1776" max="1777" width="6.33203125" style="16" bestFit="1" customWidth="1"/>
    <col min="1778" max="1778" width="6.6640625" style="16" bestFit="1" customWidth="1"/>
    <col min="1779" max="1779" width="5.6640625" style="16"/>
    <col min="1780" max="1781" width="6.33203125" style="16" bestFit="1" customWidth="1"/>
    <col min="1782" max="1799" width="5.6640625" style="16"/>
    <col min="1800" max="1800" width="6.5546875" style="16" bestFit="1" customWidth="1"/>
    <col min="1801" max="1801" width="18.6640625" style="16" customWidth="1"/>
    <col min="1802" max="1802" width="4.33203125" style="16" customWidth="1"/>
    <col min="1803" max="1803" width="10.6640625" style="16" customWidth="1"/>
    <col min="1804" max="1815" width="9.5546875" style="16" customWidth="1"/>
    <col min="1816" max="1816" width="10.44140625" style="16" customWidth="1"/>
    <col min="1817" max="1817" width="11.44140625" style="16" customWidth="1"/>
    <col min="1818" max="2013" width="5.6640625" style="16"/>
    <col min="2014" max="2014" width="9.5546875" style="16" customWidth="1"/>
    <col min="2015" max="2015" width="6.5546875" style="16" bestFit="1" customWidth="1"/>
    <col min="2016" max="2016" width="5.6640625" style="16"/>
    <col min="2017" max="2027" width="7.6640625" style="16" customWidth="1"/>
    <col min="2028" max="2028" width="4.6640625" style="16" customWidth="1"/>
    <col min="2029" max="2029" width="7.6640625" style="16" customWidth="1"/>
    <col min="2030" max="2030" width="6.33203125" style="16" customWidth="1"/>
    <col min="2031" max="2031" width="47.6640625" style="16" bestFit="1" customWidth="1"/>
    <col min="2032" max="2033" width="6.33203125" style="16" bestFit="1" customWidth="1"/>
    <col min="2034" max="2034" width="6.6640625" style="16" bestFit="1" customWidth="1"/>
    <col min="2035" max="2035" width="5.6640625" style="16"/>
    <col min="2036" max="2037" width="6.33203125" style="16" bestFit="1" customWidth="1"/>
    <col min="2038" max="2055" width="5.6640625" style="16"/>
    <col min="2056" max="2056" width="6.5546875" style="16" bestFit="1" customWidth="1"/>
    <col min="2057" max="2057" width="18.6640625" style="16" customWidth="1"/>
    <col min="2058" max="2058" width="4.33203125" style="16" customWidth="1"/>
    <col min="2059" max="2059" width="10.6640625" style="16" customWidth="1"/>
    <col min="2060" max="2071" width="9.5546875" style="16" customWidth="1"/>
    <col min="2072" max="2072" width="10.44140625" style="16" customWidth="1"/>
    <col min="2073" max="2073" width="11.44140625" style="16" customWidth="1"/>
    <col min="2074" max="2269" width="5.6640625" style="16"/>
    <col min="2270" max="2270" width="9.5546875" style="16" customWidth="1"/>
    <col min="2271" max="2271" width="6.5546875" style="16" bestFit="1" customWidth="1"/>
    <col min="2272" max="2272" width="5.6640625" style="16"/>
    <col min="2273" max="2283" width="7.6640625" style="16" customWidth="1"/>
    <col min="2284" max="2284" width="4.6640625" style="16" customWidth="1"/>
    <col min="2285" max="2285" width="7.6640625" style="16" customWidth="1"/>
    <col min="2286" max="2286" width="6.33203125" style="16" customWidth="1"/>
    <col min="2287" max="2287" width="47.6640625" style="16" bestFit="1" customWidth="1"/>
    <col min="2288" max="2289" width="6.33203125" style="16" bestFit="1" customWidth="1"/>
    <col min="2290" max="2290" width="6.6640625" style="16" bestFit="1" customWidth="1"/>
    <col min="2291" max="2291" width="5.6640625" style="16"/>
    <col min="2292" max="2293" width="6.33203125" style="16" bestFit="1" customWidth="1"/>
    <col min="2294" max="2311" width="5.6640625" style="16"/>
    <col min="2312" max="2312" width="6.5546875" style="16" bestFit="1" customWidth="1"/>
    <col min="2313" max="2313" width="18.6640625" style="16" customWidth="1"/>
    <col min="2314" max="2314" width="4.33203125" style="16" customWidth="1"/>
    <col min="2315" max="2315" width="10.6640625" style="16" customWidth="1"/>
    <col min="2316" max="2327" width="9.5546875" style="16" customWidth="1"/>
    <col min="2328" max="2328" width="10.44140625" style="16" customWidth="1"/>
    <col min="2329" max="2329" width="11.44140625" style="16" customWidth="1"/>
    <col min="2330" max="2525" width="5.6640625" style="16"/>
    <col min="2526" max="2526" width="9.5546875" style="16" customWidth="1"/>
    <col min="2527" max="2527" width="6.5546875" style="16" bestFit="1" customWidth="1"/>
    <col min="2528" max="2528" width="5.6640625" style="16"/>
    <col min="2529" max="2539" width="7.6640625" style="16" customWidth="1"/>
    <col min="2540" max="2540" width="4.6640625" style="16" customWidth="1"/>
    <col min="2541" max="2541" width="7.6640625" style="16" customWidth="1"/>
    <col min="2542" max="2542" width="6.33203125" style="16" customWidth="1"/>
    <col min="2543" max="2543" width="47.6640625" style="16" bestFit="1" customWidth="1"/>
    <col min="2544" max="2545" width="6.33203125" style="16" bestFit="1" customWidth="1"/>
    <col min="2546" max="2546" width="6.6640625" style="16" bestFit="1" customWidth="1"/>
    <col min="2547" max="2547" width="5.6640625" style="16"/>
    <col min="2548" max="2549" width="6.33203125" style="16" bestFit="1" customWidth="1"/>
    <col min="2550" max="2567" width="5.6640625" style="16"/>
    <col min="2568" max="2568" width="6.5546875" style="16" bestFit="1" customWidth="1"/>
    <col min="2569" max="2569" width="18.6640625" style="16" customWidth="1"/>
    <col min="2570" max="2570" width="4.33203125" style="16" customWidth="1"/>
    <col min="2571" max="2571" width="10.6640625" style="16" customWidth="1"/>
    <col min="2572" max="2583" width="9.5546875" style="16" customWidth="1"/>
    <col min="2584" max="2584" width="10.44140625" style="16" customWidth="1"/>
    <col min="2585" max="2585" width="11.44140625" style="16" customWidth="1"/>
    <col min="2586" max="2781" width="5.6640625" style="16"/>
    <col min="2782" max="2782" width="9.5546875" style="16" customWidth="1"/>
    <col min="2783" max="2783" width="6.5546875" style="16" bestFit="1" customWidth="1"/>
    <col min="2784" max="2784" width="5.6640625" style="16"/>
    <col min="2785" max="2795" width="7.6640625" style="16" customWidth="1"/>
    <col min="2796" max="2796" width="4.6640625" style="16" customWidth="1"/>
    <col min="2797" max="2797" width="7.6640625" style="16" customWidth="1"/>
    <col min="2798" max="2798" width="6.33203125" style="16" customWidth="1"/>
    <col min="2799" max="2799" width="47.6640625" style="16" bestFit="1" customWidth="1"/>
    <col min="2800" max="2801" width="6.33203125" style="16" bestFit="1" customWidth="1"/>
    <col min="2802" max="2802" width="6.6640625" style="16" bestFit="1" customWidth="1"/>
    <col min="2803" max="2803" width="5.6640625" style="16"/>
    <col min="2804" max="2805" width="6.33203125" style="16" bestFit="1" customWidth="1"/>
    <col min="2806" max="2823" width="5.6640625" style="16"/>
    <col min="2824" max="2824" width="6.5546875" style="16" bestFit="1" customWidth="1"/>
    <col min="2825" max="2825" width="18.6640625" style="16" customWidth="1"/>
    <col min="2826" max="2826" width="4.33203125" style="16" customWidth="1"/>
    <col min="2827" max="2827" width="10.6640625" style="16" customWidth="1"/>
    <col min="2828" max="2839" width="9.5546875" style="16" customWidth="1"/>
    <col min="2840" max="2840" width="10.44140625" style="16" customWidth="1"/>
    <col min="2841" max="2841" width="11.44140625" style="16" customWidth="1"/>
    <col min="2842" max="3037" width="5.6640625" style="16"/>
    <col min="3038" max="3038" width="9.5546875" style="16" customWidth="1"/>
    <col min="3039" max="3039" width="6.5546875" style="16" bestFit="1" customWidth="1"/>
    <col min="3040" max="3040" width="5.6640625" style="16"/>
    <col min="3041" max="3051" width="7.6640625" style="16" customWidth="1"/>
    <col min="3052" max="3052" width="4.6640625" style="16" customWidth="1"/>
    <col min="3053" max="3053" width="7.6640625" style="16" customWidth="1"/>
    <col min="3054" max="3054" width="6.33203125" style="16" customWidth="1"/>
    <col min="3055" max="3055" width="47.6640625" style="16" bestFit="1" customWidth="1"/>
    <col min="3056" max="3057" width="6.33203125" style="16" bestFit="1" customWidth="1"/>
    <col min="3058" max="3058" width="6.6640625" style="16" bestFit="1" customWidth="1"/>
    <col min="3059" max="3059" width="5.6640625" style="16"/>
    <col min="3060" max="3061" width="6.33203125" style="16" bestFit="1" customWidth="1"/>
    <col min="3062" max="3079" width="5.6640625" style="16"/>
    <col min="3080" max="3080" width="6.5546875" style="16" bestFit="1" customWidth="1"/>
    <col min="3081" max="3081" width="18.6640625" style="16" customWidth="1"/>
    <col min="3082" max="3082" width="4.33203125" style="16" customWidth="1"/>
    <col min="3083" max="3083" width="10.6640625" style="16" customWidth="1"/>
    <col min="3084" max="3095" width="9.5546875" style="16" customWidth="1"/>
    <col min="3096" max="3096" width="10.44140625" style="16" customWidth="1"/>
    <col min="3097" max="3097" width="11.44140625" style="16" customWidth="1"/>
    <col min="3098" max="3293" width="5.6640625" style="16"/>
    <col min="3294" max="3294" width="9.5546875" style="16" customWidth="1"/>
    <col min="3295" max="3295" width="6.5546875" style="16" bestFit="1" customWidth="1"/>
    <col min="3296" max="3296" width="5.6640625" style="16"/>
    <col min="3297" max="3307" width="7.6640625" style="16" customWidth="1"/>
    <col min="3308" max="3308" width="4.6640625" style="16" customWidth="1"/>
    <col min="3309" max="3309" width="7.6640625" style="16" customWidth="1"/>
    <col min="3310" max="3310" width="6.33203125" style="16" customWidth="1"/>
    <col min="3311" max="3311" width="47.6640625" style="16" bestFit="1" customWidth="1"/>
    <col min="3312" max="3313" width="6.33203125" style="16" bestFit="1" customWidth="1"/>
    <col min="3314" max="3314" width="6.6640625" style="16" bestFit="1" customWidth="1"/>
    <col min="3315" max="3315" width="5.6640625" style="16"/>
    <col min="3316" max="3317" width="6.33203125" style="16" bestFit="1" customWidth="1"/>
    <col min="3318" max="3335" width="5.6640625" style="16"/>
    <col min="3336" max="3336" width="6.5546875" style="16" bestFit="1" customWidth="1"/>
    <col min="3337" max="3337" width="18.6640625" style="16" customWidth="1"/>
    <col min="3338" max="3338" width="4.33203125" style="16" customWidth="1"/>
    <col min="3339" max="3339" width="10.6640625" style="16" customWidth="1"/>
    <col min="3340" max="3351" width="9.5546875" style="16" customWidth="1"/>
    <col min="3352" max="3352" width="10.44140625" style="16" customWidth="1"/>
    <col min="3353" max="3353" width="11.44140625" style="16" customWidth="1"/>
    <col min="3354" max="3549" width="5.6640625" style="16"/>
    <col min="3550" max="3550" width="9.5546875" style="16" customWidth="1"/>
    <col min="3551" max="3551" width="6.5546875" style="16" bestFit="1" customWidth="1"/>
    <col min="3552" max="3552" width="5.6640625" style="16"/>
    <col min="3553" max="3563" width="7.6640625" style="16" customWidth="1"/>
    <col min="3564" max="3564" width="4.6640625" style="16" customWidth="1"/>
    <col min="3565" max="3565" width="7.6640625" style="16" customWidth="1"/>
    <col min="3566" max="3566" width="6.33203125" style="16" customWidth="1"/>
    <col min="3567" max="3567" width="47.6640625" style="16" bestFit="1" customWidth="1"/>
    <col min="3568" max="3569" width="6.33203125" style="16" bestFit="1" customWidth="1"/>
    <col min="3570" max="3570" width="6.6640625" style="16" bestFit="1" customWidth="1"/>
    <col min="3571" max="3571" width="5.6640625" style="16"/>
    <col min="3572" max="3573" width="6.33203125" style="16" bestFit="1" customWidth="1"/>
    <col min="3574" max="3591" width="5.6640625" style="16"/>
    <col min="3592" max="3592" width="6.5546875" style="16" bestFit="1" customWidth="1"/>
    <col min="3593" max="3593" width="18.6640625" style="16" customWidth="1"/>
    <col min="3594" max="3594" width="4.33203125" style="16" customWidth="1"/>
    <col min="3595" max="3595" width="10.6640625" style="16" customWidth="1"/>
    <col min="3596" max="3607" width="9.5546875" style="16" customWidth="1"/>
    <col min="3608" max="3608" width="10.44140625" style="16" customWidth="1"/>
    <col min="3609" max="3609" width="11.44140625" style="16" customWidth="1"/>
    <col min="3610" max="3805" width="5.6640625" style="16"/>
    <col min="3806" max="3806" width="9.5546875" style="16" customWidth="1"/>
    <col min="3807" max="3807" width="6.5546875" style="16" bestFit="1" customWidth="1"/>
    <col min="3808" max="3808" width="5.6640625" style="16"/>
    <col min="3809" max="3819" width="7.6640625" style="16" customWidth="1"/>
    <col min="3820" max="3820" width="4.6640625" style="16" customWidth="1"/>
    <col min="3821" max="3821" width="7.6640625" style="16" customWidth="1"/>
    <col min="3822" max="3822" width="6.33203125" style="16" customWidth="1"/>
    <col min="3823" max="3823" width="47.6640625" style="16" bestFit="1" customWidth="1"/>
    <col min="3824" max="3825" width="6.33203125" style="16" bestFit="1" customWidth="1"/>
    <col min="3826" max="3826" width="6.6640625" style="16" bestFit="1" customWidth="1"/>
    <col min="3827" max="3827" width="5.6640625" style="16"/>
    <col min="3828" max="3829" width="6.33203125" style="16" bestFit="1" customWidth="1"/>
    <col min="3830" max="3847" width="5.6640625" style="16"/>
    <col min="3848" max="3848" width="6.5546875" style="16" bestFit="1" customWidth="1"/>
    <col min="3849" max="3849" width="18.6640625" style="16" customWidth="1"/>
    <col min="3850" max="3850" width="4.33203125" style="16" customWidth="1"/>
    <col min="3851" max="3851" width="10.6640625" style="16" customWidth="1"/>
    <col min="3852" max="3863" width="9.5546875" style="16" customWidth="1"/>
    <col min="3864" max="3864" width="10.44140625" style="16" customWidth="1"/>
    <col min="3865" max="3865" width="11.44140625" style="16" customWidth="1"/>
    <col min="3866" max="4061" width="5.6640625" style="16"/>
    <col min="4062" max="4062" width="9.5546875" style="16" customWidth="1"/>
    <col min="4063" max="4063" width="6.5546875" style="16" bestFit="1" customWidth="1"/>
    <col min="4064" max="4064" width="5.6640625" style="16"/>
    <col min="4065" max="4075" width="7.6640625" style="16" customWidth="1"/>
    <col min="4076" max="4076" width="4.6640625" style="16" customWidth="1"/>
    <col min="4077" max="4077" width="7.6640625" style="16" customWidth="1"/>
    <col min="4078" max="4078" width="6.33203125" style="16" customWidth="1"/>
    <col min="4079" max="4079" width="47.6640625" style="16" bestFit="1" customWidth="1"/>
    <col min="4080" max="4081" width="6.33203125" style="16" bestFit="1" customWidth="1"/>
    <col min="4082" max="4082" width="6.6640625" style="16" bestFit="1" customWidth="1"/>
    <col min="4083" max="4083" width="5.6640625" style="16"/>
    <col min="4084" max="4085" width="6.33203125" style="16" bestFit="1" customWidth="1"/>
    <col min="4086" max="4103" width="5.6640625" style="16"/>
    <col min="4104" max="4104" width="6.5546875" style="16" bestFit="1" customWidth="1"/>
    <col min="4105" max="4105" width="18.6640625" style="16" customWidth="1"/>
    <col min="4106" max="4106" width="4.33203125" style="16" customWidth="1"/>
    <col min="4107" max="4107" width="10.6640625" style="16" customWidth="1"/>
    <col min="4108" max="4119" width="9.5546875" style="16" customWidth="1"/>
    <col min="4120" max="4120" width="10.44140625" style="16" customWidth="1"/>
    <col min="4121" max="4121" width="11.44140625" style="16" customWidth="1"/>
    <col min="4122" max="4317" width="5.6640625" style="16"/>
    <col min="4318" max="4318" width="9.5546875" style="16" customWidth="1"/>
    <col min="4319" max="4319" width="6.5546875" style="16" bestFit="1" customWidth="1"/>
    <col min="4320" max="4320" width="5.6640625" style="16"/>
    <col min="4321" max="4331" width="7.6640625" style="16" customWidth="1"/>
    <col min="4332" max="4332" width="4.6640625" style="16" customWidth="1"/>
    <col min="4333" max="4333" width="7.6640625" style="16" customWidth="1"/>
    <col min="4334" max="4334" width="6.33203125" style="16" customWidth="1"/>
    <col min="4335" max="4335" width="47.6640625" style="16" bestFit="1" customWidth="1"/>
    <col min="4336" max="4337" width="6.33203125" style="16" bestFit="1" customWidth="1"/>
    <col min="4338" max="4338" width="6.6640625" style="16" bestFit="1" customWidth="1"/>
    <col min="4339" max="4339" width="5.6640625" style="16"/>
    <col min="4340" max="4341" width="6.33203125" style="16" bestFit="1" customWidth="1"/>
    <col min="4342" max="4359" width="5.6640625" style="16"/>
    <col min="4360" max="4360" width="6.5546875" style="16" bestFit="1" customWidth="1"/>
    <col min="4361" max="4361" width="18.6640625" style="16" customWidth="1"/>
    <col min="4362" max="4362" width="4.33203125" style="16" customWidth="1"/>
    <col min="4363" max="4363" width="10.6640625" style="16" customWidth="1"/>
    <col min="4364" max="4375" width="9.5546875" style="16" customWidth="1"/>
    <col min="4376" max="4376" width="10.44140625" style="16" customWidth="1"/>
    <col min="4377" max="4377" width="11.44140625" style="16" customWidth="1"/>
    <col min="4378" max="4573" width="5.6640625" style="16"/>
    <col min="4574" max="4574" width="9.5546875" style="16" customWidth="1"/>
    <col min="4575" max="4575" width="6.5546875" style="16" bestFit="1" customWidth="1"/>
    <col min="4576" max="4576" width="5.6640625" style="16"/>
    <col min="4577" max="4587" width="7.6640625" style="16" customWidth="1"/>
    <col min="4588" max="4588" width="4.6640625" style="16" customWidth="1"/>
    <col min="4589" max="4589" width="7.6640625" style="16" customWidth="1"/>
    <col min="4590" max="4590" width="6.33203125" style="16" customWidth="1"/>
    <col min="4591" max="4591" width="47.6640625" style="16" bestFit="1" customWidth="1"/>
    <col min="4592" max="4593" width="6.33203125" style="16" bestFit="1" customWidth="1"/>
    <col min="4594" max="4594" width="6.6640625" style="16" bestFit="1" customWidth="1"/>
    <col min="4595" max="4595" width="5.6640625" style="16"/>
    <col min="4596" max="4597" width="6.33203125" style="16" bestFit="1" customWidth="1"/>
    <col min="4598" max="4615" width="5.6640625" style="16"/>
    <col min="4616" max="4616" width="6.5546875" style="16" bestFit="1" customWidth="1"/>
    <col min="4617" max="4617" width="18.6640625" style="16" customWidth="1"/>
    <col min="4618" max="4618" width="4.33203125" style="16" customWidth="1"/>
    <col min="4619" max="4619" width="10.6640625" style="16" customWidth="1"/>
    <col min="4620" max="4631" width="9.5546875" style="16" customWidth="1"/>
    <col min="4632" max="4632" width="10.44140625" style="16" customWidth="1"/>
    <col min="4633" max="4633" width="11.44140625" style="16" customWidth="1"/>
    <col min="4634" max="4829" width="5.6640625" style="16"/>
    <col min="4830" max="4830" width="9.5546875" style="16" customWidth="1"/>
    <col min="4831" max="4831" width="6.5546875" style="16" bestFit="1" customWidth="1"/>
    <col min="4832" max="4832" width="5.6640625" style="16"/>
    <col min="4833" max="4843" width="7.6640625" style="16" customWidth="1"/>
    <col min="4844" max="4844" width="4.6640625" style="16" customWidth="1"/>
    <col min="4845" max="4845" width="7.6640625" style="16" customWidth="1"/>
    <col min="4846" max="4846" width="6.33203125" style="16" customWidth="1"/>
    <col min="4847" max="4847" width="47.6640625" style="16" bestFit="1" customWidth="1"/>
    <col min="4848" max="4849" width="6.33203125" style="16" bestFit="1" customWidth="1"/>
    <col min="4850" max="4850" width="6.6640625" style="16" bestFit="1" customWidth="1"/>
    <col min="4851" max="4851" width="5.6640625" style="16"/>
    <col min="4852" max="4853" width="6.33203125" style="16" bestFit="1" customWidth="1"/>
    <col min="4854" max="4871" width="5.6640625" style="16"/>
    <col min="4872" max="4872" width="6.5546875" style="16" bestFit="1" customWidth="1"/>
    <col min="4873" max="4873" width="18.6640625" style="16" customWidth="1"/>
    <col min="4874" max="4874" width="4.33203125" style="16" customWidth="1"/>
    <col min="4875" max="4875" width="10.6640625" style="16" customWidth="1"/>
    <col min="4876" max="4887" width="9.5546875" style="16" customWidth="1"/>
    <col min="4888" max="4888" width="10.44140625" style="16" customWidth="1"/>
    <col min="4889" max="4889" width="11.44140625" style="16" customWidth="1"/>
    <col min="4890" max="5085" width="5.6640625" style="16"/>
    <col min="5086" max="5086" width="9.5546875" style="16" customWidth="1"/>
    <col min="5087" max="5087" width="6.5546875" style="16" bestFit="1" customWidth="1"/>
    <col min="5088" max="5088" width="5.6640625" style="16"/>
    <col min="5089" max="5099" width="7.6640625" style="16" customWidth="1"/>
    <col min="5100" max="5100" width="4.6640625" style="16" customWidth="1"/>
    <col min="5101" max="5101" width="7.6640625" style="16" customWidth="1"/>
    <col min="5102" max="5102" width="6.33203125" style="16" customWidth="1"/>
    <col min="5103" max="5103" width="47.6640625" style="16" bestFit="1" customWidth="1"/>
    <col min="5104" max="5105" width="6.33203125" style="16" bestFit="1" customWidth="1"/>
    <col min="5106" max="5106" width="6.6640625" style="16" bestFit="1" customWidth="1"/>
    <col min="5107" max="5107" width="5.6640625" style="16"/>
    <col min="5108" max="5109" width="6.33203125" style="16" bestFit="1" customWidth="1"/>
    <col min="5110" max="5127" width="5.6640625" style="16"/>
    <col min="5128" max="5128" width="6.5546875" style="16" bestFit="1" customWidth="1"/>
    <col min="5129" max="5129" width="18.6640625" style="16" customWidth="1"/>
    <col min="5130" max="5130" width="4.33203125" style="16" customWidth="1"/>
    <col min="5131" max="5131" width="10.6640625" style="16" customWidth="1"/>
    <col min="5132" max="5143" width="9.5546875" style="16" customWidth="1"/>
    <col min="5144" max="5144" width="10.44140625" style="16" customWidth="1"/>
    <col min="5145" max="5145" width="11.44140625" style="16" customWidth="1"/>
    <col min="5146" max="5341" width="5.6640625" style="16"/>
    <col min="5342" max="5342" width="9.5546875" style="16" customWidth="1"/>
    <col min="5343" max="5343" width="6.5546875" style="16" bestFit="1" customWidth="1"/>
    <col min="5344" max="5344" width="5.6640625" style="16"/>
    <col min="5345" max="5355" width="7.6640625" style="16" customWidth="1"/>
    <col min="5356" max="5356" width="4.6640625" style="16" customWidth="1"/>
    <col min="5357" max="5357" width="7.6640625" style="16" customWidth="1"/>
    <col min="5358" max="5358" width="6.33203125" style="16" customWidth="1"/>
    <col min="5359" max="5359" width="47.6640625" style="16" bestFit="1" customWidth="1"/>
    <col min="5360" max="5361" width="6.33203125" style="16" bestFit="1" customWidth="1"/>
    <col min="5362" max="5362" width="6.6640625" style="16" bestFit="1" customWidth="1"/>
    <col min="5363" max="5363" width="5.6640625" style="16"/>
    <col min="5364" max="5365" width="6.33203125" style="16" bestFit="1" customWidth="1"/>
    <col min="5366" max="5383" width="5.6640625" style="16"/>
    <col min="5384" max="5384" width="6.5546875" style="16" bestFit="1" customWidth="1"/>
    <col min="5385" max="5385" width="18.6640625" style="16" customWidth="1"/>
    <col min="5386" max="5386" width="4.33203125" style="16" customWidth="1"/>
    <col min="5387" max="5387" width="10.6640625" style="16" customWidth="1"/>
    <col min="5388" max="5399" width="9.5546875" style="16" customWidth="1"/>
    <col min="5400" max="5400" width="10.44140625" style="16" customWidth="1"/>
    <col min="5401" max="5401" width="11.44140625" style="16" customWidth="1"/>
    <col min="5402" max="5597" width="5.6640625" style="16"/>
    <col min="5598" max="5598" width="9.5546875" style="16" customWidth="1"/>
    <col min="5599" max="5599" width="6.5546875" style="16" bestFit="1" customWidth="1"/>
    <col min="5600" max="5600" width="5.6640625" style="16"/>
    <col min="5601" max="5611" width="7.6640625" style="16" customWidth="1"/>
    <col min="5612" max="5612" width="4.6640625" style="16" customWidth="1"/>
    <col min="5613" max="5613" width="7.6640625" style="16" customWidth="1"/>
    <col min="5614" max="5614" width="6.33203125" style="16" customWidth="1"/>
    <col min="5615" max="5615" width="47.6640625" style="16" bestFit="1" customWidth="1"/>
    <col min="5616" max="5617" width="6.33203125" style="16" bestFit="1" customWidth="1"/>
    <col min="5618" max="5618" width="6.6640625" style="16" bestFit="1" customWidth="1"/>
    <col min="5619" max="5619" width="5.6640625" style="16"/>
    <col min="5620" max="5621" width="6.33203125" style="16" bestFit="1" customWidth="1"/>
    <col min="5622" max="5639" width="5.6640625" style="16"/>
    <col min="5640" max="5640" width="6.5546875" style="16" bestFit="1" customWidth="1"/>
    <col min="5641" max="5641" width="18.6640625" style="16" customWidth="1"/>
    <col min="5642" max="5642" width="4.33203125" style="16" customWidth="1"/>
    <col min="5643" max="5643" width="10.6640625" style="16" customWidth="1"/>
    <col min="5644" max="5655" width="9.5546875" style="16" customWidth="1"/>
    <col min="5656" max="5656" width="10.44140625" style="16" customWidth="1"/>
    <col min="5657" max="5657" width="11.44140625" style="16" customWidth="1"/>
    <col min="5658" max="5853" width="5.6640625" style="16"/>
    <col min="5854" max="5854" width="9.5546875" style="16" customWidth="1"/>
    <col min="5855" max="5855" width="6.5546875" style="16" bestFit="1" customWidth="1"/>
    <col min="5856" max="5856" width="5.6640625" style="16"/>
    <col min="5857" max="5867" width="7.6640625" style="16" customWidth="1"/>
    <col min="5868" max="5868" width="4.6640625" style="16" customWidth="1"/>
    <col min="5869" max="5869" width="7.6640625" style="16" customWidth="1"/>
    <col min="5870" max="5870" width="6.33203125" style="16" customWidth="1"/>
    <col min="5871" max="5871" width="47.6640625" style="16" bestFit="1" customWidth="1"/>
    <col min="5872" max="5873" width="6.33203125" style="16" bestFit="1" customWidth="1"/>
    <col min="5874" max="5874" width="6.6640625" style="16" bestFit="1" customWidth="1"/>
    <col min="5875" max="5875" width="5.6640625" style="16"/>
    <col min="5876" max="5877" width="6.33203125" style="16" bestFit="1" customWidth="1"/>
    <col min="5878" max="5895" width="5.6640625" style="16"/>
    <col min="5896" max="5896" width="6.5546875" style="16" bestFit="1" customWidth="1"/>
    <col min="5897" max="5897" width="18.6640625" style="16" customWidth="1"/>
    <col min="5898" max="5898" width="4.33203125" style="16" customWidth="1"/>
    <col min="5899" max="5899" width="10.6640625" style="16" customWidth="1"/>
    <col min="5900" max="5911" width="9.5546875" style="16" customWidth="1"/>
    <col min="5912" max="5912" width="10.44140625" style="16" customWidth="1"/>
    <col min="5913" max="5913" width="11.44140625" style="16" customWidth="1"/>
    <col min="5914" max="6109" width="5.6640625" style="16"/>
    <col min="6110" max="6110" width="9.5546875" style="16" customWidth="1"/>
    <col min="6111" max="6111" width="6.5546875" style="16" bestFit="1" customWidth="1"/>
    <col min="6112" max="6112" width="5.6640625" style="16"/>
    <col min="6113" max="6123" width="7.6640625" style="16" customWidth="1"/>
    <col min="6124" max="6124" width="4.6640625" style="16" customWidth="1"/>
    <col min="6125" max="6125" width="7.6640625" style="16" customWidth="1"/>
    <col min="6126" max="6126" width="6.33203125" style="16" customWidth="1"/>
    <col min="6127" max="6127" width="47.6640625" style="16" bestFit="1" customWidth="1"/>
    <col min="6128" max="6129" width="6.33203125" style="16" bestFit="1" customWidth="1"/>
    <col min="6130" max="6130" width="6.6640625" style="16" bestFit="1" customWidth="1"/>
    <col min="6131" max="6131" width="5.6640625" style="16"/>
    <col min="6132" max="6133" width="6.33203125" style="16" bestFit="1" customWidth="1"/>
    <col min="6134" max="6151" width="5.6640625" style="16"/>
    <col min="6152" max="6152" width="6.5546875" style="16" bestFit="1" customWidth="1"/>
    <col min="6153" max="6153" width="18.6640625" style="16" customWidth="1"/>
    <col min="6154" max="6154" width="4.33203125" style="16" customWidth="1"/>
    <col min="6155" max="6155" width="10.6640625" style="16" customWidth="1"/>
    <col min="6156" max="6167" width="9.5546875" style="16" customWidth="1"/>
    <col min="6168" max="6168" width="10.44140625" style="16" customWidth="1"/>
    <col min="6169" max="6169" width="11.44140625" style="16" customWidth="1"/>
    <col min="6170" max="6365" width="5.6640625" style="16"/>
    <col min="6366" max="6366" width="9.5546875" style="16" customWidth="1"/>
    <col min="6367" max="6367" width="6.5546875" style="16" bestFit="1" customWidth="1"/>
    <col min="6368" max="6368" width="5.6640625" style="16"/>
    <col min="6369" max="6379" width="7.6640625" style="16" customWidth="1"/>
    <col min="6380" max="6380" width="4.6640625" style="16" customWidth="1"/>
    <col min="6381" max="6381" width="7.6640625" style="16" customWidth="1"/>
    <col min="6382" max="6382" width="6.33203125" style="16" customWidth="1"/>
    <col min="6383" max="6383" width="47.6640625" style="16" bestFit="1" customWidth="1"/>
    <col min="6384" max="6385" width="6.33203125" style="16" bestFit="1" customWidth="1"/>
    <col min="6386" max="6386" width="6.6640625" style="16" bestFit="1" customWidth="1"/>
    <col min="6387" max="6387" width="5.6640625" style="16"/>
    <col min="6388" max="6389" width="6.33203125" style="16" bestFit="1" customWidth="1"/>
    <col min="6390" max="6407" width="5.6640625" style="16"/>
    <col min="6408" max="6408" width="6.5546875" style="16" bestFit="1" customWidth="1"/>
    <col min="6409" max="6409" width="18.6640625" style="16" customWidth="1"/>
    <col min="6410" max="6410" width="4.33203125" style="16" customWidth="1"/>
    <col min="6411" max="6411" width="10.6640625" style="16" customWidth="1"/>
    <col min="6412" max="6423" width="9.5546875" style="16" customWidth="1"/>
    <col min="6424" max="6424" width="10.44140625" style="16" customWidth="1"/>
    <col min="6425" max="6425" width="11.44140625" style="16" customWidth="1"/>
    <col min="6426" max="6621" width="5.6640625" style="16"/>
    <col min="6622" max="6622" width="9.5546875" style="16" customWidth="1"/>
    <col min="6623" max="6623" width="6.5546875" style="16" bestFit="1" customWidth="1"/>
    <col min="6624" max="6624" width="5.6640625" style="16"/>
    <col min="6625" max="6635" width="7.6640625" style="16" customWidth="1"/>
    <col min="6636" max="6636" width="4.6640625" style="16" customWidth="1"/>
    <col min="6637" max="6637" width="7.6640625" style="16" customWidth="1"/>
    <col min="6638" max="6638" width="6.33203125" style="16" customWidth="1"/>
    <col min="6639" max="6639" width="47.6640625" style="16" bestFit="1" customWidth="1"/>
    <col min="6640" max="6641" width="6.33203125" style="16" bestFit="1" customWidth="1"/>
    <col min="6642" max="6642" width="6.6640625" style="16" bestFit="1" customWidth="1"/>
    <col min="6643" max="6643" width="5.6640625" style="16"/>
    <col min="6644" max="6645" width="6.33203125" style="16" bestFit="1" customWidth="1"/>
    <col min="6646" max="6663" width="5.6640625" style="16"/>
    <col min="6664" max="6664" width="6.5546875" style="16" bestFit="1" customWidth="1"/>
    <col min="6665" max="6665" width="18.6640625" style="16" customWidth="1"/>
    <col min="6666" max="6666" width="4.33203125" style="16" customWidth="1"/>
    <col min="6667" max="6667" width="10.6640625" style="16" customWidth="1"/>
    <col min="6668" max="6679" width="9.5546875" style="16" customWidth="1"/>
    <col min="6680" max="6680" width="10.44140625" style="16" customWidth="1"/>
    <col min="6681" max="6681" width="11.44140625" style="16" customWidth="1"/>
    <col min="6682" max="6877" width="5.6640625" style="16"/>
    <col min="6878" max="6878" width="9.5546875" style="16" customWidth="1"/>
    <col min="6879" max="6879" width="6.5546875" style="16" bestFit="1" customWidth="1"/>
    <col min="6880" max="6880" width="5.6640625" style="16"/>
    <col min="6881" max="6891" width="7.6640625" style="16" customWidth="1"/>
    <col min="6892" max="6892" width="4.6640625" style="16" customWidth="1"/>
    <col min="6893" max="6893" width="7.6640625" style="16" customWidth="1"/>
    <col min="6894" max="6894" width="6.33203125" style="16" customWidth="1"/>
    <col min="6895" max="6895" width="47.6640625" style="16" bestFit="1" customWidth="1"/>
    <col min="6896" max="6897" width="6.33203125" style="16" bestFit="1" customWidth="1"/>
    <col min="6898" max="6898" width="6.6640625" style="16" bestFit="1" customWidth="1"/>
    <col min="6899" max="6899" width="5.6640625" style="16"/>
    <col min="6900" max="6901" width="6.33203125" style="16" bestFit="1" customWidth="1"/>
    <col min="6902" max="6919" width="5.6640625" style="16"/>
    <col min="6920" max="6920" width="6.5546875" style="16" bestFit="1" customWidth="1"/>
    <col min="6921" max="6921" width="18.6640625" style="16" customWidth="1"/>
    <col min="6922" max="6922" width="4.33203125" style="16" customWidth="1"/>
    <col min="6923" max="6923" width="10.6640625" style="16" customWidth="1"/>
    <col min="6924" max="6935" width="9.5546875" style="16" customWidth="1"/>
    <col min="6936" max="6936" width="10.44140625" style="16" customWidth="1"/>
    <col min="6937" max="6937" width="11.44140625" style="16" customWidth="1"/>
    <col min="6938" max="7133" width="5.6640625" style="16"/>
    <col min="7134" max="7134" width="9.5546875" style="16" customWidth="1"/>
    <col min="7135" max="7135" width="6.5546875" style="16" bestFit="1" customWidth="1"/>
    <col min="7136" max="7136" width="5.6640625" style="16"/>
    <col min="7137" max="7147" width="7.6640625" style="16" customWidth="1"/>
    <col min="7148" max="7148" width="4.6640625" style="16" customWidth="1"/>
    <col min="7149" max="7149" width="7.6640625" style="16" customWidth="1"/>
    <col min="7150" max="7150" width="6.33203125" style="16" customWidth="1"/>
    <col min="7151" max="7151" width="47.6640625" style="16" bestFit="1" customWidth="1"/>
    <col min="7152" max="7153" width="6.33203125" style="16" bestFit="1" customWidth="1"/>
    <col min="7154" max="7154" width="6.6640625" style="16" bestFit="1" customWidth="1"/>
    <col min="7155" max="7155" width="5.6640625" style="16"/>
    <col min="7156" max="7157" width="6.33203125" style="16" bestFit="1" customWidth="1"/>
    <col min="7158" max="7175" width="5.6640625" style="16"/>
    <col min="7176" max="7176" width="6.5546875" style="16" bestFit="1" customWidth="1"/>
    <col min="7177" max="7177" width="18.6640625" style="16" customWidth="1"/>
    <col min="7178" max="7178" width="4.33203125" style="16" customWidth="1"/>
    <col min="7179" max="7179" width="10.6640625" style="16" customWidth="1"/>
    <col min="7180" max="7191" width="9.5546875" style="16" customWidth="1"/>
    <col min="7192" max="7192" width="10.44140625" style="16" customWidth="1"/>
    <col min="7193" max="7193" width="11.44140625" style="16" customWidth="1"/>
    <col min="7194" max="7389" width="5.6640625" style="16"/>
    <col min="7390" max="7390" width="9.5546875" style="16" customWidth="1"/>
    <col min="7391" max="7391" width="6.5546875" style="16" bestFit="1" customWidth="1"/>
    <col min="7392" max="7392" width="5.6640625" style="16"/>
    <col min="7393" max="7403" width="7.6640625" style="16" customWidth="1"/>
    <col min="7404" max="7404" width="4.6640625" style="16" customWidth="1"/>
    <col min="7405" max="7405" width="7.6640625" style="16" customWidth="1"/>
    <col min="7406" max="7406" width="6.33203125" style="16" customWidth="1"/>
    <col min="7407" max="7407" width="47.6640625" style="16" bestFit="1" customWidth="1"/>
    <col min="7408" max="7409" width="6.33203125" style="16" bestFit="1" customWidth="1"/>
    <col min="7410" max="7410" width="6.6640625" style="16" bestFit="1" customWidth="1"/>
    <col min="7411" max="7411" width="5.6640625" style="16"/>
    <col min="7412" max="7413" width="6.33203125" style="16" bestFit="1" customWidth="1"/>
    <col min="7414" max="7431" width="5.6640625" style="16"/>
    <col min="7432" max="7432" width="6.5546875" style="16" bestFit="1" customWidth="1"/>
    <col min="7433" max="7433" width="18.6640625" style="16" customWidth="1"/>
    <col min="7434" max="7434" width="4.33203125" style="16" customWidth="1"/>
    <col min="7435" max="7435" width="10.6640625" style="16" customWidth="1"/>
    <col min="7436" max="7447" width="9.5546875" style="16" customWidth="1"/>
    <col min="7448" max="7448" width="10.44140625" style="16" customWidth="1"/>
    <col min="7449" max="7449" width="11.44140625" style="16" customWidth="1"/>
    <col min="7450" max="7645" width="5.6640625" style="16"/>
    <col min="7646" max="7646" width="9.5546875" style="16" customWidth="1"/>
    <col min="7647" max="7647" width="6.5546875" style="16" bestFit="1" customWidth="1"/>
    <col min="7648" max="7648" width="5.6640625" style="16"/>
    <col min="7649" max="7659" width="7.6640625" style="16" customWidth="1"/>
    <col min="7660" max="7660" width="4.6640625" style="16" customWidth="1"/>
    <col min="7661" max="7661" width="7.6640625" style="16" customWidth="1"/>
    <col min="7662" max="7662" width="6.33203125" style="16" customWidth="1"/>
    <col min="7663" max="7663" width="47.6640625" style="16" bestFit="1" customWidth="1"/>
    <col min="7664" max="7665" width="6.33203125" style="16" bestFit="1" customWidth="1"/>
    <col min="7666" max="7666" width="6.6640625" style="16" bestFit="1" customWidth="1"/>
    <col min="7667" max="7667" width="5.6640625" style="16"/>
    <col min="7668" max="7669" width="6.33203125" style="16" bestFit="1" customWidth="1"/>
    <col min="7670" max="7687" width="5.6640625" style="16"/>
    <col min="7688" max="7688" width="6.5546875" style="16" bestFit="1" customWidth="1"/>
    <col min="7689" max="7689" width="18.6640625" style="16" customWidth="1"/>
    <col min="7690" max="7690" width="4.33203125" style="16" customWidth="1"/>
    <col min="7691" max="7691" width="10.6640625" style="16" customWidth="1"/>
    <col min="7692" max="7703" width="9.5546875" style="16" customWidth="1"/>
    <col min="7704" max="7704" width="10.44140625" style="16" customWidth="1"/>
    <col min="7705" max="7705" width="11.44140625" style="16" customWidth="1"/>
    <col min="7706" max="7901" width="5.6640625" style="16"/>
    <col min="7902" max="7902" width="9.5546875" style="16" customWidth="1"/>
    <col min="7903" max="7903" width="6.5546875" style="16" bestFit="1" customWidth="1"/>
    <col min="7904" max="7904" width="5.6640625" style="16"/>
    <col min="7905" max="7915" width="7.6640625" style="16" customWidth="1"/>
    <col min="7916" max="7916" width="4.6640625" style="16" customWidth="1"/>
    <col min="7917" max="7917" width="7.6640625" style="16" customWidth="1"/>
    <col min="7918" max="7918" width="6.33203125" style="16" customWidth="1"/>
    <col min="7919" max="7919" width="47.6640625" style="16" bestFit="1" customWidth="1"/>
    <col min="7920" max="7921" width="6.33203125" style="16" bestFit="1" customWidth="1"/>
    <col min="7922" max="7922" width="6.6640625" style="16" bestFit="1" customWidth="1"/>
    <col min="7923" max="7923" width="5.6640625" style="16"/>
    <col min="7924" max="7925" width="6.33203125" style="16" bestFit="1" customWidth="1"/>
    <col min="7926" max="7943" width="5.6640625" style="16"/>
    <col min="7944" max="7944" width="6.5546875" style="16" bestFit="1" customWidth="1"/>
    <col min="7945" max="7945" width="18.6640625" style="16" customWidth="1"/>
    <col min="7946" max="7946" width="4.33203125" style="16" customWidth="1"/>
    <col min="7947" max="7947" width="10.6640625" style="16" customWidth="1"/>
    <col min="7948" max="7959" width="9.5546875" style="16" customWidth="1"/>
    <col min="7960" max="7960" width="10.44140625" style="16" customWidth="1"/>
    <col min="7961" max="7961" width="11.44140625" style="16" customWidth="1"/>
    <col min="7962" max="8157" width="5.6640625" style="16"/>
    <col min="8158" max="8158" width="9.5546875" style="16" customWidth="1"/>
    <col min="8159" max="8159" width="6.5546875" style="16" bestFit="1" customWidth="1"/>
    <col min="8160" max="8160" width="5.6640625" style="16"/>
    <col min="8161" max="8171" width="7.6640625" style="16" customWidth="1"/>
    <col min="8172" max="8172" width="4.6640625" style="16" customWidth="1"/>
    <col min="8173" max="8173" width="7.6640625" style="16" customWidth="1"/>
    <col min="8174" max="8174" width="6.33203125" style="16" customWidth="1"/>
    <col min="8175" max="8175" width="47.6640625" style="16" bestFit="1" customWidth="1"/>
    <col min="8176" max="8177" width="6.33203125" style="16" bestFit="1" customWidth="1"/>
    <col min="8178" max="8178" width="6.6640625" style="16" bestFit="1" customWidth="1"/>
    <col min="8179" max="8179" width="5.6640625" style="16"/>
    <col min="8180" max="8181" width="6.33203125" style="16" bestFit="1" customWidth="1"/>
    <col min="8182" max="8199" width="5.6640625" style="16"/>
    <col min="8200" max="8200" width="6.5546875" style="16" bestFit="1" customWidth="1"/>
    <col min="8201" max="8201" width="18.6640625" style="16" customWidth="1"/>
    <col min="8202" max="8202" width="4.33203125" style="16" customWidth="1"/>
    <col min="8203" max="8203" width="10.6640625" style="16" customWidth="1"/>
    <col min="8204" max="8215" width="9.5546875" style="16" customWidth="1"/>
    <col min="8216" max="8216" width="10.44140625" style="16" customWidth="1"/>
    <col min="8217" max="8217" width="11.44140625" style="16" customWidth="1"/>
    <col min="8218" max="8413" width="5.6640625" style="16"/>
    <col min="8414" max="8414" width="9.5546875" style="16" customWidth="1"/>
    <col min="8415" max="8415" width="6.5546875" style="16" bestFit="1" customWidth="1"/>
    <col min="8416" max="8416" width="5.6640625" style="16"/>
    <col min="8417" max="8427" width="7.6640625" style="16" customWidth="1"/>
    <col min="8428" max="8428" width="4.6640625" style="16" customWidth="1"/>
    <col min="8429" max="8429" width="7.6640625" style="16" customWidth="1"/>
    <col min="8430" max="8430" width="6.33203125" style="16" customWidth="1"/>
    <col min="8431" max="8431" width="47.6640625" style="16" bestFit="1" customWidth="1"/>
    <col min="8432" max="8433" width="6.33203125" style="16" bestFit="1" customWidth="1"/>
    <col min="8434" max="8434" width="6.6640625" style="16" bestFit="1" customWidth="1"/>
    <col min="8435" max="8435" width="5.6640625" style="16"/>
    <col min="8436" max="8437" width="6.33203125" style="16" bestFit="1" customWidth="1"/>
    <col min="8438" max="8455" width="5.6640625" style="16"/>
    <col min="8456" max="8456" width="6.5546875" style="16" bestFit="1" customWidth="1"/>
    <col min="8457" max="8457" width="18.6640625" style="16" customWidth="1"/>
    <col min="8458" max="8458" width="4.33203125" style="16" customWidth="1"/>
    <col min="8459" max="8459" width="10.6640625" style="16" customWidth="1"/>
    <col min="8460" max="8471" width="9.5546875" style="16" customWidth="1"/>
    <col min="8472" max="8472" width="10.44140625" style="16" customWidth="1"/>
    <col min="8473" max="8473" width="11.44140625" style="16" customWidth="1"/>
    <col min="8474" max="8669" width="5.6640625" style="16"/>
    <col min="8670" max="8670" width="9.5546875" style="16" customWidth="1"/>
    <col min="8671" max="8671" width="6.5546875" style="16" bestFit="1" customWidth="1"/>
    <col min="8672" max="8672" width="5.6640625" style="16"/>
    <col min="8673" max="8683" width="7.6640625" style="16" customWidth="1"/>
    <col min="8684" max="8684" width="4.6640625" style="16" customWidth="1"/>
    <col min="8685" max="8685" width="7.6640625" style="16" customWidth="1"/>
    <col min="8686" max="8686" width="6.33203125" style="16" customWidth="1"/>
    <col min="8687" max="8687" width="47.6640625" style="16" bestFit="1" customWidth="1"/>
    <col min="8688" max="8689" width="6.33203125" style="16" bestFit="1" customWidth="1"/>
    <col min="8690" max="8690" width="6.6640625" style="16" bestFit="1" customWidth="1"/>
    <col min="8691" max="8691" width="5.6640625" style="16"/>
    <col min="8692" max="8693" width="6.33203125" style="16" bestFit="1" customWidth="1"/>
    <col min="8694" max="8711" width="5.6640625" style="16"/>
    <col min="8712" max="8712" width="6.5546875" style="16" bestFit="1" customWidth="1"/>
    <col min="8713" max="8713" width="18.6640625" style="16" customWidth="1"/>
    <col min="8714" max="8714" width="4.33203125" style="16" customWidth="1"/>
    <col min="8715" max="8715" width="10.6640625" style="16" customWidth="1"/>
    <col min="8716" max="8727" width="9.5546875" style="16" customWidth="1"/>
    <col min="8728" max="8728" width="10.44140625" style="16" customWidth="1"/>
    <col min="8729" max="8729" width="11.44140625" style="16" customWidth="1"/>
    <col min="8730" max="8925" width="5.6640625" style="16"/>
    <col min="8926" max="8926" width="9.5546875" style="16" customWidth="1"/>
    <col min="8927" max="8927" width="6.5546875" style="16" bestFit="1" customWidth="1"/>
    <col min="8928" max="8928" width="5.6640625" style="16"/>
    <col min="8929" max="8939" width="7.6640625" style="16" customWidth="1"/>
    <col min="8940" max="8940" width="4.6640625" style="16" customWidth="1"/>
    <col min="8941" max="8941" width="7.6640625" style="16" customWidth="1"/>
    <col min="8942" max="8942" width="6.33203125" style="16" customWidth="1"/>
    <col min="8943" max="8943" width="47.6640625" style="16" bestFit="1" customWidth="1"/>
    <col min="8944" max="8945" width="6.33203125" style="16" bestFit="1" customWidth="1"/>
    <col min="8946" max="8946" width="6.6640625" style="16" bestFit="1" customWidth="1"/>
    <col min="8947" max="8947" width="5.6640625" style="16"/>
    <col min="8948" max="8949" width="6.33203125" style="16" bestFit="1" customWidth="1"/>
    <col min="8950" max="8967" width="5.6640625" style="16"/>
    <col min="8968" max="8968" width="6.5546875" style="16" bestFit="1" customWidth="1"/>
    <col min="8969" max="8969" width="18.6640625" style="16" customWidth="1"/>
    <col min="8970" max="8970" width="4.33203125" style="16" customWidth="1"/>
    <col min="8971" max="8971" width="10.6640625" style="16" customWidth="1"/>
    <col min="8972" max="8983" width="9.5546875" style="16" customWidth="1"/>
    <col min="8984" max="8984" width="10.44140625" style="16" customWidth="1"/>
    <col min="8985" max="8985" width="11.44140625" style="16" customWidth="1"/>
    <col min="8986" max="9181" width="5.6640625" style="16"/>
    <col min="9182" max="9182" width="9.5546875" style="16" customWidth="1"/>
    <col min="9183" max="9183" width="6.5546875" style="16" bestFit="1" customWidth="1"/>
    <col min="9184" max="9184" width="5.6640625" style="16"/>
    <col min="9185" max="9195" width="7.6640625" style="16" customWidth="1"/>
    <col min="9196" max="9196" width="4.6640625" style="16" customWidth="1"/>
    <col min="9197" max="9197" width="7.6640625" style="16" customWidth="1"/>
    <col min="9198" max="9198" width="6.33203125" style="16" customWidth="1"/>
    <col min="9199" max="9199" width="47.6640625" style="16" bestFit="1" customWidth="1"/>
    <col min="9200" max="9201" width="6.33203125" style="16" bestFit="1" customWidth="1"/>
    <col min="9202" max="9202" width="6.6640625" style="16" bestFit="1" customWidth="1"/>
    <col min="9203" max="9203" width="5.6640625" style="16"/>
    <col min="9204" max="9205" width="6.33203125" style="16" bestFit="1" customWidth="1"/>
    <col min="9206" max="9223" width="5.6640625" style="16"/>
    <col min="9224" max="9224" width="6.5546875" style="16" bestFit="1" customWidth="1"/>
    <col min="9225" max="9225" width="18.6640625" style="16" customWidth="1"/>
    <col min="9226" max="9226" width="4.33203125" style="16" customWidth="1"/>
    <col min="9227" max="9227" width="10.6640625" style="16" customWidth="1"/>
    <col min="9228" max="9239" width="9.5546875" style="16" customWidth="1"/>
    <col min="9240" max="9240" width="10.44140625" style="16" customWidth="1"/>
    <col min="9241" max="9241" width="11.44140625" style="16" customWidth="1"/>
    <col min="9242" max="9437" width="5.6640625" style="16"/>
    <col min="9438" max="9438" width="9.5546875" style="16" customWidth="1"/>
    <col min="9439" max="9439" width="6.5546875" style="16" bestFit="1" customWidth="1"/>
    <col min="9440" max="9440" width="5.6640625" style="16"/>
    <col min="9441" max="9451" width="7.6640625" style="16" customWidth="1"/>
    <col min="9452" max="9452" width="4.6640625" style="16" customWidth="1"/>
    <col min="9453" max="9453" width="7.6640625" style="16" customWidth="1"/>
    <col min="9454" max="9454" width="6.33203125" style="16" customWidth="1"/>
    <col min="9455" max="9455" width="47.6640625" style="16" bestFit="1" customWidth="1"/>
    <col min="9456" max="9457" width="6.33203125" style="16" bestFit="1" customWidth="1"/>
    <col min="9458" max="9458" width="6.6640625" style="16" bestFit="1" customWidth="1"/>
    <col min="9459" max="9459" width="5.6640625" style="16"/>
    <col min="9460" max="9461" width="6.33203125" style="16" bestFit="1" customWidth="1"/>
    <col min="9462" max="9479" width="5.6640625" style="16"/>
    <col min="9480" max="9480" width="6.5546875" style="16" bestFit="1" customWidth="1"/>
    <col min="9481" max="9481" width="18.6640625" style="16" customWidth="1"/>
    <col min="9482" max="9482" width="4.33203125" style="16" customWidth="1"/>
    <col min="9483" max="9483" width="10.6640625" style="16" customWidth="1"/>
    <col min="9484" max="9495" width="9.5546875" style="16" customWidth="1"/>
    <col min="9496" max="9496" width="10.44140625" style="16" customWidth="1"/>
    <col min="9497" max="9497" width="11.44140625" style="16" customWidth="1"/>
    <col min="9498" max="9693" width="5.6640625" style="16"/>
    <col min="9694" max="9694" width="9.5546875" style="16" customWidth="1"/>
    <col min="9695" max="9695" width="6.5546875" style="16" bestFit="1" customWidth="1"/>
    <col min="9696" max="9696" width="5.6640625" style="16"/>
    <col min="9697" max="9707" width="7.6640625" style="16" customWidth="1"/>
    <col min="9708" max="9708" width="4.6640625" style="16" customWidth="1"/>
    <col min="9709" max="9709" width="7.6640625" style="16" customWidth="1"/>
    <col min="9710" max="9710" width="6.33203125" style="16" customWidth="1"/>
    <col min="9711" max="9711" width="47.6640625" style="16" bestFit="1" customWidth="1"/>
    <col min="9712" max="9713" width="6.33203125" style="16" bestFit="1" customWidth="1"/>
    <col min="9714" max="9714" width="6.6640625" style="16" bestFit="1" customWidth="1"/>
    <col min="9715" max="9715" width="5.6640625" style="16"/>
    <col min="9716" max="9717" width="6.33203125" style="16" bestFit="1" customWidth="1"/>
    <col min="9718" max="9735" width="5.6640625" style="16"/>
    <col min="9736" max="9736" width="6.5546875" style="16" bestFit="1" customWidth="1"/>
    <col min="9737" max="9737" width="18.6640625" style="16" customWidth="1"/>
    <col min="9738" max="9738" width="4.33203125" style="16" customWidth="1"/>
    <col min="9739" max="9739" width="10.6640625" style="16" customWidth="1"/>
    <col min="9740" max="9751" width="9.5546875" style="16" customWidth="1"/>
    <col min="9752" max="9752" width="10.44140625" style="16" customWidth="1"/>
    <col min="9753" max="9753" width="11.44140625" style="16" customWidth="1"/>
    <col min="9754" max="9949" width="5.6640625" style="16"/>
    <col min="9950" max="9950" width="9.5546875" style="16" customWidth="1"/>
    <col min="9951" max="9951" width="6.5546875" style="16" bestFit="1" customWidth="1"/>
    <col min="9952" max="9952" width="5.6640625" style="16"/>
    <col min="9953" max="9963" width="7.6640625" style="16" customWidth="1"/>
    <col min="9964" max="9964" width="4.6640625" style="16" customWidth="1"/>
    <col min="9965" max="9965" width="7.6640625" style="16" customWidth="1"/>
    <col min="9966" max="9966" width="6.33203125" style="16" customWidth="1"/>
    <col min="9967" max="9967" width="47.6640625" style="16" bestFit="1" customWidth="1"/>
    <col min="9968" max="9969" width="6.33203125" style="16" bestFit="1" customWidth="1"/>
    <col min="9970" max="9970" width="6.6640625" style="16" bestFit="1" customWidth="1"/>
    <col min="9971" max="9971" width="5.6640625" style="16"/>
    <col min="9972" max="9973" width="6.33203125" style="16" bestFit="1" customWidth="1"/>
    <col min="9974" max="9991" width="5.6640625" style="16"/>
    <col min="9992" max="9992" width="6.5546875" style="16" bestFit="1" customWidth="1"/>
    <col min="9993" max="9993" width="18.6640625" style="16" customWidth="1"/>
    <col min="9994" max="9994" width="4.33203125" style="16" customWidth="1"/>
    <col min="9995" max="9995" width="10.6640625" style="16" customWidth="1"/>
    <col min="9996" max="10007" width="9.5546875" style="16" customWidth="1"/>
    <col min="10008" max="10008" width="10.44140625" style="16" customWidth="1"/>
    <col min="10009" max="10009" width="11.44140625" style="16" customWidth="1"/>
    <col min="10010" max="10205" width="5.6640625" style="16"/>
    <col min="10206" max="10206" width="9.5546875" style="16" customWidth="1"/>
    <col min="10207" max="10207" width="6.5546875" style="16" bestFit="1" customWidth="1"/>
    <col min="10208" max="10208" width="5.6640625" style="16"/>
    <col min="10209" max="10219" width="7.6640625" style="16" customWidth="1"/>
    <col min="10220" max="10220" width="4.6640625" style="16" customWidth="1"/>
    <col min="10221" max="10221" width="7.6640625" style="16" customWidth="1"/>
    <col min="10222" max="10222" width="6.33203125" style="16" customWidth="1"/>
    <col min="10223" max="10223" width="47.6640625" style="16" bestFit="1" customWidth="1"/>
    <col min="10224" max="10225" width="6.33203125" style="16" bestFit="1" customWidth="1"/>
    <col min="10226" max="10226" width="6.6640625" style="16" bestFit="1" customWidth="1"/>
    <col min="10227" max="10227" width="5.6640625" style="16"/>
    <col min="10228" max="10229" width="6.33203125" style="16" bestFit="1" customWidth="1"/>
    <col min="10230" max="10247" width="5.6640625" style="16"/>
    <col min="10248" max="10248" width="6.5546875" style="16" bestFit="1" customWidth="1"/>
    <col min="10249" max="10249" width="18.6640625" style="16" customWidth="1"/>
    <col min="10250" max="10250" width="4.33203125" style="16" customWidth="1"/>
    <col min="10251" max="10251" width="10.6640625" style="16" customWidth="1"/>
    <col min="10252" max="10263" width="9.5546875" style="16" customWidth="1"/>
    <col min="10264" max="10264" width="10.44140625" style="16" customWidth="1"/>
    <col min="10265" max="10265" width="11.44140625" style="16" customWidth="1"/>
    <col min="10266" max="10461" width="5.6640625" style="16"/>
    <col min="10462" max="10462" width="9.5546875" style="16" customWidth="1"/>
    <col min="10463" max="10463" width="6.5546875" style="16" bestFit="1" customWidth="1"/>
    <col min="10464" max="10464" width="5.6640625" style="16"/>
    <col min="10465" max="10475" width="7.6640625" style="16" customWidth="1"/>
    <col min="10476" max="10476" width="4.6640625" style="16" customWidth="1"/>
    <col min="10477" max="10477" width="7.6640625" style="16" customWidth="1"/>
    <col min="10478" max="10478" width="6.33203125" style="16" customWidth="1"/>
    <col min="10479" max="10479" width="47.6640625" style="16" bestFit="1" customWidth="1"/>
    <col min="10480" max="10481" width="6.33203125" style="16" bestFit="1" customWidth="1"/>
    <col min="10482" max="10482" width="6.6640625" style="16" bestFit="1" customWidth="1"/>
    <col min="10483" max="10483" width="5.6640625" style="16"/>
    <col min="10484" max="10485" width="6.33203125" style="16" bestFit="1" customWidth="1"/>
    <col min="10486" max="10503" width="5.6640625" style="16"/>
    <col min="10504" max="10504" width="6.5546875" style="16" bestFit="1" customWidth="1"/>
    <col min="10505" max="10505" width="18.6640625" style="16" customWidth="1"/>
    <col min="10506" max="10506" width="4.33203125" style="16" customWidth="1"/>
    <col min="10507" max="10507" width="10.6640625" style="16" customWidth="1"/>
    <col min="10508" max="10519" width="9.5546875" style="16" customWidth="1"/>
    <col min="10520" max="10520" width="10.44140625" style="16" customWidth="1"/>
    <col min="10521" max="10521" width="11.44140625" style="16" customWidth="1"/>
    <col min="10522" max="10717" width="5.6640625" style="16"/>
    <col min="10718" max="10718" width="9.5546875" style="16" customWidth="1"/>
    <col min="10719" max="10719" width="6.5546875" style="16" bestFit="1" customWidth="1"/>
    <col min="10720" max="10720" width="5.6640625" style="16"/>
    <col min="10721" max="10731" width="7.6640625" style="16" customWidth="1"/>
    <col min="10732" max="10732" width="4.6640625" style="16" customWidth="1"/>
    <col min="10733" max="10733" width="7.6640625" style="16" customWidth="1"/>
    <col min="10734" max="10734" width="6.33203125" style="16" customWidth="1"/>
    <col min="10735" max="10735" width="47.6640625" style="16" bestFit="1" customWidth="1"/>
    <col min="10736" max="10737" width="6.33203125" style="16" bestFit="1" customWidth="1"/>
    <col min="10738" max="10738" width="6.6640625" style="16" bestFit="1" customWidth="1"/>
    <col min="10739" max="10739" width="5.6640625" style="16"/>
    <col min="10740" max="10741" width="6.33203125" style="16" bestFit="1" customWidth="1"/>
    <col min="10742" max="10759" width="5.6640625" style="16"/>
    <col min="10760" max="10760" width="6.5546875" style="16" bestFit="1" customWidth="1"/>
    <col min="10761" max="10761" width="18.6640625" style="16" customWidth="1"/>
    <col min="10762" max="10762" width="4.33203125" style="16" customWidth="1"/>
    <col min="10763" max="10763" width="10.6640625" style="16" customWidth="1"/>
    <col min="10764" max="10775" width="9.5546875" style="16" customWidth="1"/>
    <col min="10776" max="10776" width="10.44140625" style="16" customWidth="1"/>
    <col min="10777" max="10777" width="11.44140625" style="16" customWidth="1"/>
    <col min="10778" max="10973" width="5.6640625" style="16"/>
    <col min="10974" max="10974" width="9.5546875" style="16" customWidth="1"/>
    <col min="10975" max="10975" width="6.5546875" style="16" bestFit="1" customWidth="1"/>
    <col min="10976" max="10976" width="5.6640625" style="16"/>
    <col min="10977" max="10987" width="7.6640625" style="16" customWidth="1"/>
    <col min="10988" max="10988" width="4.6640625" style="16" customWidth="1"/>
    <col min="10989" max="10989" width="7.6640625" style="16" customWidth="1"/>
    <col min="10990" max="10990" width="6.33203125" style="16" customWidth="1"/>
    <col min="10991" max="10991" width="47.6640625" style="16" bestFit="1" customWidth="1"/>
    <col min="10992" max="10993" width="6.33203125" style="16" bestFit="1" customWidth="1"/>
    <col min="10994" max="10994" width="6.6640625" style="16" bestFit="1" customWidth="1"/>
    <col min="10995" max="10995" width="5.6640625" style="16"/>
    <col min="10996" max="10997" width="6.33203125" style="16" bestFit="1" customWidth="1"/>
    <col min="10998" max="11015" width="5.6640625" style="16"/>
    <col min="11016" max="11016" width="6.5546875" style="16" bestFit="1" customWidth="1"/>
    <col min="11017" max="11017" width="18.6640625" style="16" customWidth="1"/>
    <col min="11018" max="11018" width="4.33203125" style="16" customWidth="1"/>
    <col min="11019" max="11019" width="10.6640625" style="16" customWidth="1"/>
    <col min="11020" max="11031" width="9.5546875" style="16" customWidth="1"/>
    <col min="11032" max="11032" width="10.44140625" style="16" customWidth="1"/>
    <col min="11033" max="11033" width="11.44140625" style="16" customWidth="1"/>
    <col min="11034" max="11229" width="5.6640625" style="16"/>
    <col min="11230" max="11230" width="9.5546875" style="16" customWidth="1"/>
    <col min="11231" max="11231" width="6.5546875" style="16" bestFit="1" customWidth="1"/>
    <col min="11232" max="11232" width="5.6640625" style="16"/>
    <col min="11233" max="11243" width="7.6640625" style="16" customWidth="1"/>
    <col min="11244" max="11244" width="4.6640625" style="16" customWidth="1"/>
    <col min="11245" max="11245" width="7.6640625" style="16" customWidth="1"/>
    <col min="11246" max="11246" width="6.33203125" style="16" customWidth="1"/>
    <col min="11247" max="11247" width="47.6640625" style="16" bestFit="1" customWidth="1"/>
    <col min="11248" max="11249" width="6.33203125" style="16" bestFit="1" customWidth="1"/>
    <col min="11250" max="11250" width="6.6640625" style="16" bestFit="1" customWidth="1"/>
    <col min="11251" max="11251" width="5.6640625" style="16"/>
    <col min="11252" max="11253" width="6.33203125" style="16" bestFit="1" customWidth="1"/>
    <col min="11254" max="11271" width="5.6640625" style="16"/>
    <col min="11272" max="11272" width="6.5546875" style="16" bestFit="1" customWidth="1"/>
    <col min="11273" max="11273" width="18.6640625" style="16" customWidth="1"/>
    <col min="11274" max="11274" width="4.33203125" style="16" customWidth="1"/>
    <col min="11275" max="11275" width="10.6640625" style="16" customWidth="1"/>
    <col min="11276" max="11287" width="9.5546875" style="16" customWidth="1"/>
    <col min="11288" max="11288" width="10.44140625" style="16" customWidth="1"/>
    <col min="11289" max="11289" width="11.44140625" style="16" customWidth="1"/>
    <col min="11290" max="11485" width="5.6640625" style="16"/>
    <col min="11486" max="11486" width="9.5546875" style="16" customWidth="1"/>
    <col min="11487" max="11487" width="6.5546875" style="16" bestFit="1" customWidth="1"/>
    <col min="11488" max="11488" width="5.6640625" style="16"/>
    <col min="11489" max="11499" width="7.6640625" style="16" customWidth="1"/>
    <col min="11500" max="11500" width="4.6640625" style="16" customWidth="1"/>
    <col min="11501" max="11501" width="7.6640625" style="16" customWidth="1"/>
    <col min="11502" max="11502" width="6.33203125" style="16" customWidth="1"/>
    <col min="11503" max="11503" width="47.6640625" style="16" bestFit="1" customWidth="1"/>
    <col min="11504" max="11505" width="6.33203125" style="16" bestFit="1" customWidth="1"/>
    <col min="11506" max="11506" width="6.6640625" style="16" bestFit="1" customWidth="1"/>
    <col min="11507" max="11507" width="5.6640625" style="16"/>
    <col min="11508" max="11509" width="6.33203125" style="16" bestFit="1" customWidth="1"/>
    <col min="11510" max="11527" width="5.6640625" style="16"/>
    <col min="11528" max="11528" width="6.5546875" style="16" bestFit="1" customWidth="1"/>
    <col min="11529" max="11529" width="18.6640625" style="16" customWidth="1"/>
    <col min="11530" max="11530" width="4.33203125" style="16" customWidth="1"/>
    <col min="11531" max="11531" width="10.6640625" style="16" customWidth="1"/>
    <col min="11532" max="11543" width="9.5546875" style="16" customWidth="1"/>
    <col min="11544" max="11544" width="10.44140625" style="16" customWidth="1"/>
    <col min="11545" max="11545" width="11.44140625" style="16" customWidth="1"/>
    <col min="11546" max="11741" width="5.6640625" style="16"/>
    <col min="11742" max="11742" width="9.5546875" style="16" customWidth="1"/>
    <col min="11743" max="11743" width="6.5546875" style="16" bestFit="1" customWidth="1"/>
    <col min="11744" max="11744" width="5.6640625" style="16"/>
    <col min="11745" max="11755" width="7.6640625" style="16" customWidth="1"/>
    <col min="11756" max="11756" width="4.6640625" style="16" customWidth="1"/>
    <col min="11757" max="11757" width="7.6640625" style="16" customWidth="1"/>
    <col min="11758" max="11758" width="6.33203125" style="16" customWidth="1"/>
    <col min="11759" max="11759" width="47.6640625" style="16" bestFit="1" customWidth="1"/>
    <col min="11760" max="11761" width="6.33203125" style="16" bestFit="1" customWidth="1"/>
    <col min="11762" max="11762" width="6.6640625" style="16" bestFit="1" customWidth="1"/>
    <col min="11763" max="11763" width="5.6640625" style="16"/>
    <col min="11764" max="11765" width="6.33203125" style="16" bestFit="1" customWidth="1"/>
    <col min="11766" max="11783" width="5.6640625" style="16"/>
    <col min="11784" max="11784" width="6.5546875" style="16" bestFit="1" customWidth="1"/>
    <col min="11785" max="11785" width="18.6640625" style="16" customWidth="1"/>
    <col min="11786" max="11786" width="4.33203125" style="16" customWidth="1"/>
    <col min="11787" max="11787" width="10.6640625" style="16" customWidth="1"/>
    <col min="11788" max="11799" width="9.5546875" style="16" customWidth="1"/>
    <col min="11800" max="11800" width="10.44140625" style="16" customWidth="1"/>
    <col min="11801" max="11801" width="11.44140625" style="16" customWidth="1"/>
    <col min="11802" max="11997" width="5.6640625" style="16"/>
    <col min="11998" max="11998" width="9.5546875" style="16" customWidth="1"/>
    <col min="11999" max="11999" width="6.5546875" style="16" bestFit="1" customWidth="1"/>
    <col min="12000" max="12000" width="5.6640625" style="16"/>
    <col min="12001" max="12011" width="7.6640625" style="16" customWidth="1"/>
    <col min="12012" max="12012" width="4.6640625" style="16" customWidth="1"/>
    <col min="12013" max="12013" width="7.6640625" style="16" customWidth="1"/>
    <col min="12014" max="12014" width="6.33203125" style="16" customWidth="1"/>
    <col min="12015" max="12015" width="47.6640625" style="16" bestFit="1" customWidth="1"/>
    <col min="12016" max="12017" width="6.33203125" style="16" bestFit="1" customWidth="1"/>
    <col min="12018" max="12018" width="6.6640625" style="16" bestFit="1" customWidth="1"/>
    <col min="12019" max="12019" width="5.6640625" style="16"/>
    <col min="12020" max="12021" width="6.33203125" style="16" bestFit="1" customWidth="1"/>
    <col min="12022" max="12039" width="5.6640625" style="16"/>
    <col min="12040" max="12040" width="6.5546875" style="16" bestFit="1" customWidth="1"/>
    <col min="12041" max="12041" width="18.6640625" style="16" customWidth="1"/>
    <col min="12042" max="12042" width="4.33203125" style="16" customWidth="1"/>
    <col min="12043" max="12043" width="10.6640625" style="16" customWidth="1"/>
    <col min="12044" max="12055" width="9.5546875" style="16" customWidth="1"/>
    <col min="12056" max="12056" width="10.44140625" style="16" customWidth="1"/>
    <col min="12057" max="12057" width="11.44140625" style="16" customWidth="1"/>
    <col min="12058" max="12253" width="5.6640625" style="16"/>
    <col min="12254" max="12254" width="9.5546875" style="16" customWidth="1"/>
    <col min="12255" max="12255" width="6.5546875" style="16" bestFit="1" customWidth="1"/>
    <col min="12256" max="12256" width="5.6640625" style="16"/>
    <col min="12257" max="12267" width="7.6640625" style="16" customWidth="1"/>
    <col min="12268" max="12268" width="4.6640625" style="16" customWidth="1"/>
    <col min="12269" max="12269" width="7.6640625" style="16" customWidth="1"/>
    <col min="12270" max="12270" width="6.33203125" style="16" customWidth="1"/>
    <col min="12271" max="12271" width="47.6640625" style="16" bestFit="1" customWidth="1"/>
    <col min="12272" max="12273" width="6.33203125" style="16" bestFit="1" customWidth="1"/>
    <col min="12274" max="12274" width="6.6640625" style="16" bestFit="1" customWidth="1"/>
    <col min="12275" max="12275" width="5.6640625" style="16"/>
    <col min="12276" max="12277" width="6.33203125" style="16" bestFit="1" customWidth="1"/>
    <col min="12278" max="12295" width="5.6640625" style="16"/>
    <col min="12296" max="12296" width="6.5546875" style="16" bestFit="1" customWidth="1"/>
    <col min="12297" max="12297" width="18.6640625" style="16" customWidth="1"/>
    <col min="12298" max="12298" width="4.33203125" style="16" customWidth="1"/>
    <col min="12299" max="12299" width="10.6640625" style="16" customWidth="1"/>
    <col min="12300" max="12311" width="9.5546875" style="16" customWidth="1"/>
    <col min="12312" max="12312" width="10.44140625" style="16" customWidth="1"/>
    <col min="12313" max="12313" width="11.44140625" style="16" customWidth="1"/>
    <col min="12314" max="12509" width="5.6640625" style="16"/>
    <col min="12510" max="12510" width="9.5546875" style="16" customWidth="1"/>
    <col min="12511" max="12511" width="6.5546875" style="16" bestFit="1" customWidth="1"/>
    <col min="12512" max="12512" width="5.6640625" style="16"/>
    <col min="12513" max="12523" width="7.6640625" style="16" customWidth="1"/>
    <col min="12524" max="12524" width="4.6640625" style="16" customWidth="1"/>
    <col min="12525" max="12525" width="7.6640625" style="16" customWidth="1"/>
    <col min="12526" max="12526" width="6.33203125" style="16" customWidth="1"/>
    <col min="12527" max="12527" width="47.6640625" style="16" bestFit="1" customWidth="1"/>
    <col min="12528" max="12529" width="6.33203125" style="16" bestFit="1" customWidth="1"/>
    <col min="12530" max="12530" width="6.6640625" style="16" bestFit="1" customWidth="1"/>
    <col min="12531" max="12531" width="5.6640625" style="16"/>
    <col min="12532" max="12533" width="6.33203125" style="16" bestFit="1" customWidth="1"/>
    <col min="12534" max="12551" width="5.6640625" style="16"/>
    <col min="12552" max="12552" width="6.5546875" style="16" bestFit="1" customWidth="1"/>
    <col min="12553" max="12553" width="18.6640625" style="16" customWidth="1"/>
    <col min="12554" max="12554" width="4.33203125" style="16" customWidth="1"/>
    <col min="12555" max="12555" width="10.6640625" style="16" customWidth="1"/>
    <col min="12556" max="12567" width="9.5546875" style="16" customWidth="1"/>
    <col min="12568" max="12568" width="10.44140625" style="16" customWidth="1"/>
    <col min="12569" max="12569" width="11.44140625" style="16" customWidth="1"/>
    <col min="12570" max="12765" width="5.6640625" style="16"/>
    <col min="12766" max="12766" width="9.5546875" style="16" customWidth="1"/>
    <col min="12767" max="12767" width="6.5546875" style="16" bestFit="1" customWidth="1"/>
    <col min="12768" max="12768" width="5.6640625" style="16"/>
    <col min="12769" max="12779" width="7.6640625" style="16" customWidth="1"/>
    <col min="12780" max="12780" width="4.6640625" style="16" customWidth="1"/>
    <col min="12781" max="12781" width="7.6640625" style="16" customWidth="1"/>
    <col min="12782" max="12782" width="6.33203125" style="16" customWidth="1"/>
    <col min="12783" max="12783" width="47.6640625" style="16" bestFit="1" customWidth="1"/>
    <col min="12784" max="12785" width="6.33203125" style="16" bestFit="1" customWidth="1"/>
    <col min="12786" max="12786" width="6.6640625" style="16" bestFit="1" customWidth="1"/>
    <col min="12787" max="12787" width="5.6640625" style="16"/>
    <col min="12788" max="12789" width="6.33203125" style="16" bestFit="1" customWidth="1"/>
    <col min="12790" max="12807" width="5.6640625" style="16"/>
    <col min="12808" max="12808" width="6.5546875" style="16" bestFit="1" customWidth="1"/>
    <col min="12809" max="12809" width="18.6640625" style="16" customWidth="1"/>
    <col min="12810" max="12810" width="4.33203125" style="16" customWidth="1"/>
    <col min="12811" max="12811" width="10.6640625" style="16" customWidth="1"/>
    <col min="12812" max="12823" width="9.5546875" style="16" customWidth="1"/>
    <col min="12824" max="12824" width="10.44140625" style="16" customWidth="1"/>
    <col min="12825" max="12825" width="11.44140625" style="16" customWidth="1"/>
    <col min="12826" max="13021" width="5.6640625" style="16"/>
    <col min="13022" max="13022" width="9.5546875" style="16" customWidth="1"/>
    <col min="13023" max="13023" width="6.5546875" style="16" bestFit="1" customWidth="1"/>
    <col min="13024" max="13024" width="5.6640625" style="16"/>
    <col min="13025" max="13035" width="7.6640625" style="16" customWidth="1"/>
    <col min="13036" max="13036" width="4.6640625" style="16" customWidth="1"/>
    <col min="13037" max="13037" width="7.6640625" style="16" customWidth="1"/>
    <col min="13038" max="13038" width="6.33203125" style="16" customWidth="1"/>
    <col min="13039" max="13039" width="47.6640625" style="16" bestFit="1" customWidth="1"/>
    <col min="13040" max="13041" width="6.33203125" style="16" bestFit="1" customWidth="1"/>
    <col min="13042" max="13042" width="6.6640625" style="16" bestFit="1" customWidth="1"/>
    <col min="13043" max="13043" width="5.6640625" style="16"/>
    <col min="13044" max="13045" width="6.33203125" style="16" bestFit="1" customWidth="1"/>
    <col min="13046" max="13063" width="5.6640625" style="16"/>
    <col min="13064" max="13064" width="6.5546875" style="16" bestFit="1" customWidth="1"/>
    <col min="13065" max="13065" width="18.6640625" style="16" customWidth="1"/>
    <col min="13066" max="13066" width="4.33203125" style="16" customWidth="1"/>
    <col min="13067" max="13067" width="10.6640625" style="16" customWidth="1"/>
    <col min="13068" max="13079" width="9.5546875" style="16" customWidth="1"/>
    <col min="13080" max="13080" width="10.44140625" style="16" customWidth="1"/>
    <col min="13081" max="13081" width="11.44140625" style="16" customWidth="1"/>
    <col min="13082" max="13277" width="5.6640625" style="16"/>
    <col min="13278" max="13278" width="9.5546875" style="16" customWidth="1"/>
    <col min="13279" max="13279" width="6.5546875" style="16" bestFit="1" customWidth="1"/>
    <col min="13280" max="13280" width="5.6640625" style="16"/>
    <col min="13281" max="13291" width="7.6640625" style="16" customWidth="1"/>
    <col min="13292" max="13292" width="4.6640625" style="16" customWidth="1"/>
    <col min="13293" max="13293" width="7.6640625" style="16" customWidth="1"/>
    <col min="13294" max="13294" width="6.33203125" style="16" customWidth="1"/>
    <col min="13295" max="13295" width="47.6640625" style="16" bestFit="1" customWidth="1"/>
    <col min="13296" max="13297" width="6.33203125" style="16" bestFit="1" customWidth="1"/>
    <col min="13298" max="13298" width="6.6640625" style="16" bestFit="1" customWidth="1"/>
    <col min="13299" max="13299" width="5.6640625" style="16"/>
    <col min="13300" max="13301" width="6.33203125" style="16" bestFit="1" customWidth="1"/>
    <col min="13302" max="13319" width="5.6640625" style="16"/>
    <col min="13320" max="13320" width="6.5546875" style="16" bestFit="1" customWidth="1"/>
    <col min="13321" max="13321" width="18.6640625" style="16" customWidth="1"/>
    <col min="13322" max="13322" width="4.33203125" style="16" customWidth="1"/>
    <col min="13323" max="13323" width="10.6640625" style="16" customWidth="1"/>
    <col min="13324" max="13335" width="9.5546875" style="16" customWidth="1"/>
    <col min="13336" max="13336" width="10.44140625" style="16" customWidth="1"/>
    <col min="13337" max="13337" width="11.44140625" style="16" customWidth="1"/>
    <col min="13338" max="13533" width="5.6640625" style="16"/>
    <col min="13534" max="13534" width="9.5546875" style="16" customWidth="1"/>
    <col min="13535" max="13535" width="6.5546875" style="16" bestFit="1" customWidth="1"/>
    <col min="13536" max="13536" width="5.6640625" style="16"/>
    <col min="13537" max="13547" width="7.6640625" style="16" customWidth="1"/>
    <col min="13548" max="13548" width="4.6640625" style="16" customWidth="1"/>
    <col min="13549" max="13549" width="7.6640625" style="16" customWidth="1"/>
    <col min="13550" max="13550" width="6.33203125" style="16" customWidth="1"/>
    <col min="13551" max="13551" width="47.6640625" style="16" bestFit="1" customWidth="1"/>
    <col min="13552" max="13553" width="6.33203125" style="16" bestFit="1" customWidth="1"/>
    <col min="13554" max="13554" width="6.6640625" style="16" bestFit="1" customWidth="1"/>
    <col min="13555" max="13555" width="5.6640625" style="16"/>
    <col min="13556" max="13557" width="6.33203125" style="16" bestFit="1" customWidth="1"/>
    <col min="13558" max="13575" width="5.6640625" style="16"/>
    <col min="13576" max="13576" width="6.5546875" style="16" bestFit="1" customWidth="1"/>
    <col min="13577" max="13577" width="18.6640625" style="16" customWidth="1"/>
    <col min="13578" max="13578" width="4.33203125" style="16" customWidth="1"/>
    <col min="13579" max="13579" width="10.6640625" style="16" customWidth="1"/>
    <col min="13580" max="13591" width="9.5546875" style="16" customWidth="1"/>
    <col min="13592" max="13592" width="10.44140625" style="16" customWidth="1"/>
    <col min="13593" max="13593" width="11.44140625" style="16" customWidth="1"/>
    <col min="13594" max="13789" width="5.6640625" style="16"/>
    <col min="13790" max="13790" width="9.5546875" style="16" customWidth="1"/>
    <col min="13791" max="13791" width="6.5546875" style="16" bestFit="1" customWidth="1"/>
    <col min="13792" max="13792" width="5.6640625" style="16"/>
    <col min="13793" max="13803" width="7.6640625" style="16" customWidth="1"/>
    <col min="13804" max="13804" width="4.6640625" style="16" customWidth="1"/>
    <col min="13805" max="13805" width="7.6640625" style="16" customWidth="1"/>
    <col min="13806" max="13806" width="6.33203125" style="16" customWidth="1"/>
    <col min="13807" max="13807" width="47.6640625" style="16" bestFit="1" customWidth="1"/>
    <col min="13808" max="13809" width="6.33203125" style="16" bestFit="1" customWidth="1"/>
    <col min="13810" max="13810" width="6.6640625" style="16" bestFit="1" customWidth="1"/>
    <col min="13811" max="13811" width="5.6640625" style="16"/>
    <col min="13812" max="13813" width="6.33203125" style="16" bestFit="1" customWidth="1"/>
    <col min="13814" max="13831" width="5.6640625" style="16"/>
    <col min="13832" max="13832" width="6.5546875" style="16" bestFit="1" customWidth="1"/>
    <col min="13833" max="13833" width="18.6640625" style="16" customWidth="1"/>
    <col min="13834" max="13834" width="4.33203125" style="16" customWidth="1"/>
    <col min="13835" max="13835" width="10.6640625" style="16" customWidth="1"/>
    <col min="13836" max="13847" width="9.5546875" style="16" customWidth="1"/>
    <col min="13848" max="13848" width="10.44140625" style="16" customWidth="1"/>
    <col min="13849" max="13849" width="11.44140625" style="16" customWidth="1"/>
    <col min="13850" max="14045" width="5.6640625" style="16"/>
    <col min="14046" max="14046" width="9.5546875" style="16" customWidth="1"/>
    <col min="14047" max="14047" width="6.5546875" style="16" bestFit="1" customWidth="1"/>
    <col min="14048" max="14048" width="5.6640625" style="16"/>
    <col min="14049" max="14059" width="7.6640625" style="16" customWidth="1"/>
    <col min="14060" max="14060" width="4.6640625" style="16" customWidth="1"/>
    <col min="14061" max="14061" width="7.6640625" style="16" customWidth="1"/>
    <col min="14062" max="14062" width="6.33203125" style="16" customWidth="1"/>
    <col min="14063" max="14063" width="47.6640625" style="16" bestFit="1" customWidth="1"/>
    <col min="14064" max="14065" width="6.33203125" style="16" bestFit="1" customWidth="1"/>
    <col min="14066" max="14066" width="6.6640625" style="16" bestFit="1" customWidth="1"/>
    <col min="14067" max="14067" width="5.6640625" style="16"/>
    <col min="14068" max="14069" width="6.33203125" style="16" bestFit="1" customWidth="1"/>
    <col min="14070" max="14087" width="5.6640625" style="16"/>
    <col min="14088" max="14088" width="6.5546875" style="16" bestFit="1" customWidth="1"/>
    <col min="14089" max="14089" width="18.6640625" style="16" customWidth="1"/>
    <col min="14090" max="14090" width="4.33203125" style="16" customWidth="1"/>
    <col min="14091" max="14091" width="10.6640625" style="16" customWidth="1"/>
    <col min="14092" max="14103" width="9.5546875" style="16" customWidth="1"/>
    <col min="14104" max="14104" width="10.44140625" style="16" customWidth="1"/>
    <col min="14105" max="14105" width="11.44140625" style="16" customWidth="1"/>
    <col min="14106" max="14301" width="5.6640625" style="16"/>
    <col min="14302" max="14302" width="9.5546875" style="16" customWidth="1"/>
    <col min="14303" max="14303" width="6.5546875" style="16" bestFit="1" customWidth="1"/>
    <col min="14304" max="14304" width="5.6640625" style="16"/>
    <col min="14305" max="14315" width="7.6640625" style="16" customWidth="1"/>
    <col min="14316" max="14316" width="4.6640625" style="16" customWidth="1"/>
    <col min="14317" max="14317" width="7.6640625" style="16" customWidth="1"/>
    <col min="14318" max="14318" width="6.33203125" style="16" customWidth="1"/>
    <col min="14319" max="14319" width="47.6640625" style="16" bestFit="1" customWidth="1"/>
    <col min="14320" max="14321" width="6.33203125" style="16" bestFit="1" customWidth="1"/>
    <col min="14322" max="14322" width="6.6640625" style="16" bestFit="1" customWidth="1"/>
    <col min="14323" max="14323" width="5.6640625" style="16"/>
    <col min="14324" max="14325" width="6.33203125" style="16" bestFit="1" customWidth="1"/>
    <col min="14326" max="14343" width="5.6640625" style="16"/>
    <col min="14344" max="14344" width="6.5546875" style="16" bestFit="1" customWidth="1"/>
    <col min="14345" max="14345" width="18.6640625" style="16" customWidth="1"/>
    <col min="14346" max="14346" width="4.33203125" style="16" customWidth="1"/>
    <col min="14347" max="14347" width="10.6640625" style="16" customWidth="1"/>
    <col min="14348" max="14359" width="9.5546875" style="16" customWidth="1"/>
    <col min="14360" max="14360" width="10.44140625" style="16" customWidth="1"/>
    <col min="14361" max="14361" width="11.44140625" style="16" customWidth="1"/>
    <col min="14362" max="14557" width="5.6640625" style="16"/>
    <col min="14558" max="14558" width="9.5546875" style="16" customWidth="1"/>
    <col min="14559" max="14559" width="6.5546875" style="16" bestFit="1" customWidth="1"/>
    <col min="14560" max="14560" width="5.6640625" style="16"/>
    <col min="14561" max="14571" width="7.6640625" style="16" customWidth="1"/>
    <col min="14572" max="14572" width="4.6640625" style="16" customWidth="1"/>
    <col min="14573" max="14573" width="7.6640625" style="16" customWidth="1"/>
    <col min="14574" max="14574" width="6.33203125" style="16" customWidth="1"/>
    <col min="14575" max="14575" width="47.6640625" style="16" bestFit="1" customWidth="1"/>
    <col min="14576" max="14577" width="6.33203125" style="16" bestFit="1" customWidth="1"/>
    <col min="14578" max="14578" width="6.6640625" style="16" bestFit="1" customWidth="1"/>
    <col min="14579" max="14579" width="5.6640625" style="16"/>
    <col min="14580" max="14581" width="6.33203125" style="16" bestFit="1" customWidth="1"/>
    <col min="14582" max="14599" width="5.6640625" style="16"/>
    <col min="14600" max="14600" width="6.5546875" style="16" bestFit="1" customWidth="1"/>
    <col min="14601" max="14601" width="18.6640625" style="16" customWidth="1"/>
    <col min="14602" max="14602" width="4.33203125" style="16" customWidth="1"/>
    <col min="14603" max="14603" width="10.6640625" style="16" customWidth="1"/>
    <col min="14604" max="14615" width="9.5546875" style="16" customWidth="1"/>
    <col min="14616" max="14616" width="10.44140625" style="16" customWidth="1"/>
    <col min="14617" max="14617" width="11.44140625" style="16" customWidth="1"/>
    <col min="14618" max="14813" width="5.6640625" style="16"/>
    <col min="14814" max="14814" width="9.5546875" style="16" customWidth="1"/>
    <col min="14815" max="14815" width="6.5546875" style="16" bestFit="1" customWidth="1"/>
    <col min="14816" max="14816" width="5.6640625" style="16"/>
    <col min="14817" max="14827" width="7.6640625" style="16" customWidth="1"/>
    <col min="14828" max="14828" width="4.6640625" style="16" customWidth="1"/>
    <col min="14829" max="14829" width="7.6640625" style="16" customWidth="1"/>
    <col min="14830" max="14830" width="6.33203125" style="16" customWidth="1"/>
    <col min="14831" max="14831" width="47.6640625" style="16" bestFit="1" customWidth="1"/>
    <col min="14832" max="14833" width="6.33203125" style="16" bestFit="1" customWidth="1"/>
    <col min="14834" max="14834" width="6.6640625" style="16" bestFit="1" customWidth="1"/>
    <col min="14835" max="14835" width="5.6640625" style="16"/>
    <col min="14836" max="14837" width="6.33203125" style="16" bestFit="1" customWidth="1"/>
    <col min="14838" max="14855" width="5.6640625" style="16"/>
    <col min="14856" max="14856" width="6.5546875" style="16" bestFit="1" customWidth="1"/>
    <col min="14857" max="14857" width="18.6640625" style="16" customWidth="1"/>
    <col min="14858" max="14858" width="4.33203125" style="16" customWidth="1"/>
    <col min="14859" max="14859" width="10.6640625" style="16" customWidth="1"/>
    <col min="14860" max="14871" width="9.5546875" style="16" customWidth="1"/>
    <col min="14872" max="14872" width="10.44140625" style="16" customWidth="1"/>
    <col min="14873" max="14873" width="11.44140625" style="16" customWidth="1"/>
    <col min="14874" max="15069" width="5.6640625" style="16"/>
    <col min="15070" max="15070" width="9.5546875" style="16" customWidth="1"/>
    <col min="15071" max="15071" width="6.5546875" style="16" bestFit="1" customWidth="1"/>
    <col min="15072" max="15072" width="5.6640625" style="16"/>
    <col min="15073" max="15083" width="7.6640625" style="16" customWidth="1"/>
    <col min="15084" max="15084" width="4.6640625" style="16" customWidth="1"/>
    <col min="15085" max="15085" width="7.6640625" style="16" customWidth="1"/>
    <col min="15086" max="15086" width="6.33203125" style="16" customWidth="1"/>
    <col min="15087" max="15087" width="47.6640625" style="16" bestFit="1" customWidth="1"/>
    <col min="15088" max="15089" width="6.33203125" style="16" bestFit="1" customWidth="1"/>
    <col min="15090" max="15090" width="6.6640625" style="16" bestFit="1" customWidth="1"/>
    <col min="15091" max="15091" width="5.6640625" style="16"/>
    <col min="15092" max="15093" width="6.33203125" style="16" bestFit="1" customWidth="1"/>
    <col min="15094" max="15111" width="5.6640625" style="16"/>
    <col min="15112" max="15112" width="6.5546875" style="16" bestFit="1" customWidth="1"/>
    <col min="15113" max="15113" width="18.6640625" style="16" customWidth="1"/>
    <col min="15114" max="15114" width="4.33203125" style="16" customWidth="1"/>
    <col min="15115" max="15115" width="10.6640625" style="16" customWidth="1"/>
    <col min="15116" max="15127" width="9.5546875" style="16" customWidth="1"/>
    <col min="15128" max="15128" width="10.44140625" style="16" customWidth="1"/>
    <col min="15129" max="15129" width="11.44140625" style="16" customWidth="1"/>
    <col min="15130" max="15325" width="5.6640625" style="16"/>
    <col min="15326" max="15326" width="9.5546875" style="16" customWidth="1"/>
    <col min="15327" max="15327" width="6.5546875" style="16" bestFit="1" customWidth="1"/>
    <col min="15328" max="15328" width="5.6640625" style="16"/>
    <col min="15329" max="15339" width="7.6640625" style="16" customWidth="1"/>
    <col min="15340" max="15340" width="4.6640625" style="16" customWidth="1"/>
    <col min="15341" max="15341" width="7.6640625" style="16" customWidth="1"/>
    <col min="15342" max="15342" width="6.33203125" style="16" customWidth="1"/>
    <col min="15343" max="15343" width="47.6640625" style="16" bestFit="1" customWidth="1"/>
    <col min="15344" max="15345" width="6.33203125" style="16" bestFit="1" customWidth="1"/>
    <col min="15346" max="15346" width="6.6640625" style="16" bestFit="1" customWidth="1"/>
    <col min="15347" max="15347" width="5.6640625" style="16"/>
    <col min="15348" max="15349" width="6.33203125" style="16" bestFit="1" customWidth="1"/>
    <col min="15350" max="15367" width="5.6640625" style="16"/>
    <col min="15368" max="15368" width="6.5546875" style="16" bestFit="1" customWidth="1"/>
    <col min="15369" max="15369" width="18.6640625" style="16" customWidth="1"/>
    <col min="15370" max="15370" width="4.33203125" style="16" customWidth="1"/>
    <col min="15371" max="15371" width="10.6640625" style="16" customWidth="1"/>
    <col min="15372" max="15383" width="9.5546875" style="16" customWidth="1"/>
    <col min="15384" max="15384" width="10.44140625" style="16" customWidth="1"/>
    <col min="15385" max="15385" width="11.44140625" style="16" customWidth="1"/>
    <col min="15386" max="15581" width="5.6640625" style="16"/>
    <col min="15582" max="15582" width="9.5546875" style="16" customWidth="1"/>
    <col min="15583" max="15583" width="6.5546875" style="16" bestFit="1" customWidth="1"/>
    <col min="15584" max="15584" width="5.6640625" style="16"/>
    <col min="15585" max="15595" width="7.6640625" style="16" customWidth="1"/>
    <col min="15596" max="15596" width="4.6640625" style="16" customWidth="1"/>
    <col min="15597" max="15597" width="7.6640625" style="16" customWidth="1"/>
    <col min="15598" max="15598" width="6.33203125" style="16" customWidth="1"/>
    <col min="15599" max="15599" width="47.6640625" style="16" bestFit="1" customWidth="1"/>
    <col min="15600" max="15601" width="6.33203125" style="16" bestFit="1" customWidth="1"/>
    <col min="15602" max="15602" width="6.6640625" style="16" bestFit="1" customWidth="1"/>
    <col min="15603" max="15603" width="5.6640625" style="16"/>
    <col min="15604" max="15605" width="6.33203125" style="16" bestFit="1" customWidth="1"/>
    <col min="15606" max="15623" width="5.6640625" style="16"/>
    <col min="15624" max="15624" width="6.5546875" style="16" bestFit="1" customWidth="1"/>
    <col min="15625" max="15625" width="18.6640625" style="16" customWidth="1"/>
    <col min="15626" max="15626" width="4.33203125" style="16" customWidth="1"/>
    <col min="15627" max="15627" width="10.6640625" style="16" customWidth="1"/>
    <col min="15628" max="15639" width="9.5546875" style="16" customWidth="1"/>
    <col min="15640" max="15640" width="10.44140625" style="16" customWidth="1"/>
    <col min="15641" max="15641" width="11.44140625" style="16" customWidth="1"/>
    <col min="15642" max="15837" width="5.6640625" style="16"/>
    <col min="15838" max="15838" width="9.5546875" style="16" customWidth="1"/>
    <col min="15839" max="15839" width="6.5546875" style="16" bestFit="1" customWidth="1"/>
    <col min="15840" max="15840" width="5.6640625" style="16"/>
    <col min="15841" max="15851" width="7.6640625" style="16" customWidth="1"/>
    <col min="15852" max="15852" width="4.6640625" style="16" customWidth="1"/>
    <col min="15853" max="15853" width="7.6640625" style="16" customWidth="1"/>
    <col min="15854" max="15854" width="6.33203125" style="16" customWidth="1"/>
    <col min="15855" max="15855" width="47.6640625" style="16" bestFit="1" customWidth="1"/>
    <col min="15856" max="15857" width="6.33203125" style="16" bestFit="1" customWidth="1"/>
    <col min="15858" max="15858" width="6.6640625" style="16" bestFit="1" customWidth="1"/>
    <col min="15859" max="15859" width="5.6640625" style="16"/>
    <col min="15860" max="15861" width="6.33203125" style="16" bestFit="1" customWidth="1"/>
    <col min="15862" max="15879" width="5.6640625" style="16"/>
    <col min="15880" max="15880" width="6.5546875" style="16" bestFit="1" customWidth="1"/>
    <col min="15881" max="15881" width="18.6640625" style="16" customWidth="1"/>
    <col min="15882" max="15882" width="4.33203125" style="16" customWidth="1"/>
    <col min="15883" max="15883" width="10.6640625" style="16" customWidth="1"/>
    <col min="15884" max="15895" width="9.5546875" style="16" customWidth="1"/>
    <col min="15896" max="15896" width="10.44140625" style="16" customWidth="1"/>
    <col min="15897" max="15897" width="11.44140625" style="16" customWidth="1"/>
    <col min="15898" max="16093" width="5.6640625" style="16"/>
    <col min="16094" max="16094" width="9.5546875" style="16" customWidth="1"/>
    <col min="16095" max="16095" width="6.5546875" style="16" bestFit="1" customWidth="1"/>
    <col min="16096" max="16096" width="5.6640625" style="16"/>
    <col min="16097" max="16107" width="7.6640625" style="16" customWidth="1"/>
    <col min="16108" max="16108" width="4.6640625" style="16" customWidth="1"/>
    <col min="16109" max="16109" width="7.6640625" style="16" customWidth="1"/>
    <col min="16110" max="16110" width="6.33203125" style="16" customWidth="1"/>
    <col min="16111" max="16111" width="47.6640625" style="16" bestFit="1" customWidth="1"/>
    <col min="16112" max="16113" width="6.33203125" style="16" bestFit="1" customWidth="1"/>
    <col min="16114" max="16114" width="6.6640625" style="16" bestFit="1" customWidth="1"/>
    <col min="16115" max="16115" width="5.6640625" style="16"/>
    <col min="16116" max="16117" width="6.33203125" style="16" bestFit="1" customWidth="1"/>
    <col min="16118" max="16135" width="5.6640625" style="16"/>
    <col min="16136" max="16136" width="6.5546875" style="16" bestFit="1" customWidth="1"/>
    <col min="16137" max="16137" width="18.6640625" style="16" customWidth="1"/>
    <col min="16138" max="16138" width="4.33203125" style="16" customWidth="1"/>
    <col min="16139" max="16139" width="10.6640625" style="16" customWidth="1"/>
    <col min="16140" max="16151" width="9.5546875" style="16" customWidth="1"/>
    <col min="16152" max="16152" width="10.44140625" style="16" customWidth="1"/>
    <col min="16153" max="16153" width="11.44140625" style="16" customWidth="1"/>
    <col min="16154" max="16384" width="5.6640625" style="16"/>
  </cols>
  <sheetData>
    <row r="1" spans="1:38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</row>
    <row r="2" spans="1:38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</row>
    <row r="3" spans="1:38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spans="1:38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</row>
    <row r="7" spans="1:38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</row>
    <row r="8" spans="1:38" ht="19.95" customHeight="1" thickTop="1" thickBot="1" x14ac:dyDescent="0.45">
      <c r="A8" s="163"/>
      <c r="B8" s="164" t="s">
        <v>214</v>
      </c>
      <c r="C8" s="165"/>
      <c r="D8" s="165"/>
      <c r="E8" s="165"/>
      <c r="F8" s="165"/>
      <c r="G8" s="165"/>
      <c r="H8" s="165"/>
      <c r="I8" s="165"/>
      <c r="J8" s="165"/>
      <c r="K8" s="261"/>
      <c r="L8" s="165"/>
      <c r="M8" s="165"/>
      <c r="N8" s="165"/>
      <c r="O8" s="521" t="s">
        <v>331</v>
      </c>
      <c r="P8" s="12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</row>
    <row r="9" spans="1:38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</row>
    <row r="10" spans="1:38" ht="17.399999999999999" customHeight="1" thickTop="1" thickBot="1" x14ac:dyDescent="0.3">
      <c r="A10" s="18"/>
      <c r="B10" s="617" t="s">
        <v>215</v>
      </c>
      <c r="C10" s="617"/>
      <c r="D10" s="617"/>
      <c r="E10" s="617"/>
      <c r="F10" s="617"/>
      <c r="G10" s="617"/>
      <c r="H10" s="617"/>
      <c r="I10" s="617"/>
      <c r="J10" s="617"/>
      <c r="K10" s="617"/>
      <c r="L10" s="617"/>
      <c r="M10" s="617"/>
      <c r="N10" s="617"/>
      <c r="O10" s="18"/>
      <c r="P10" s="18"/>
      <c r="R10" s="22"/>
      <c r="S10" s="22"/>
      <c r="T10" s="22"/>
      <c r="X10" s="23"/>
      <c r="Y10" s="20"/>
      <c r="Z10" s="20"/>
      <c r="AA10" s="29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</row>
    <row r="11" spans="1:38" ht="14.25" customHeight="1" thickTop="1" thickBot="1" x14ac:dyDescent="0.4">
      <c r="A11" s="18"/>
      <c r="B11" s="616"/>
      <c r="C11" s="616"/>
      <c r="D11" s="616"/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74"/>
      <c r="P11" s="74"/>
      <c r="R11" s="22"/>
      <c r="S11" s="22"/>
      <c r="T11" s="22"/>
      <c r="Y11" s="31"/>
      <c r="Z11" s="31"/>
      <c r="AA11" s="29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</row>
    <row r="12" spans="1:38" s="14" customFormat="1" ht="15" customHeight="1" thickTop="1" x14ac:dyDescent="0.3">
      <c r="B12" s="617"/>
      <c r="C12" s="617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617"/>
      <c r="O12" s="73"/>
      <c r="P12" s="73"/>
    </row>
    <row r="13" spans="1:38" ht="15.6" x14ac:dyDescent="0.3">
      <c r="B13" s="340" t="s">
        <v>128</v>
      </c>
      <c r="C13" s="341"/>
      <c r="D13" s="342"/>
      <c r="E13" s="343"/>
      <c r="F13" s="343"/>
      <c r="G13" s="343"/>
      <c r="H13" s="343">
        <v>2012</v>
      </c>
      <c r="I13" s="342"/>
      <c r="J13" s="344">
        <v>2013</v>
      </c>
      <c r="K13" s="345"/>
      <c r="L13" s="344">
        <v>2014</v>
      </c>
      <c r="M13" s="345"/>
      <c r="N13" s="344">
        <v>2015</v>
      </c>
      <c r="O13" s="32"/>
      <c r="P13" s="33"/>
    </row>
    <row r="14" spans="1:38" ht="15.6" x14ac:dyDescent="0.3">
      <c r="B14" s="718" t="s">
        <v>45</v>
      </c>
      <c r="C14" s="718"/>
      <c r="D14" s="718"/>
      <c r="E14" s="718"/>
      <c r="F14" s="718"/>
      <c r="G14" s="409"/>
      <c r="H14" s="410">
        <v>1701</v>
      </c>
      <c r="I14" s="411"/>
      <c r="J14" s="410">
        <v>1805</v>
      </c>
      <c r="K14" s="410"/>
      <c r="L14" s="410">
        <v>1851</v>
      </c>
      <c r="M14" s="410"/>
      <c r="N14" s="410">
        <v>2386</v>
      </c>
      <c r="O14" s="114"/>
      <c r="P14" s="35"/>
    </row>
    <row r="15" spans="1:38" ht="15.6" x14ac:dyDescent="0.3">
      <c r="B15" s="715" t="s">
        <v>46</v>
      </c>
      <c r="C15" s="715"/>
      <c r="D15" s="715"/>
      <c r="E15" s="715"/>
      <c r="F15" s="715"/>
      <c r="G15" s="397"/>
      <c r="H15" s="398">
        <v>9207</v>
      </c>
      <c r="I15" s="400"/>
      <c r="J15" s="398">
        <v>9064</v>
      </c>
      <c r="K15" s="398"/>
      <c r="L15" s="398">
        <v>9559</v>
      </c>
      <c r="M15" s="398"/>
      <c r="N15" s="398">
        <v>10112</v>
      </c>
      <c r="O15" s="114"/>
      <c r="P15" s="39"/>
    </row>
    <row r="16" spans="1:38" ht="15.6" x14ac:dyDescent="0.3">
      <c r="B16" s="716" t="s">
        <v>47</v>
      </c>
      <c r="C16" s="716"/>
      <c r="D16" s="716"/>
      <c r="E16" s="716"/>
      <c r="F16" s="716"/>
      <c r="G16" s="409"/>
      <c r="H16" s="410">
        <v>1891</v>
      </c>
      <c r="I16" s="411"/>
      <c r="J16" s="410">
        <v>1963</v>
      </c>
      <c r="K16" s="410"/>
      <c r="L16" s="410">
        <v>2212</v>
      </c>
      <c r="M16" s="410"/>
      <c r="N16" s="410">
        <v>2131</v>
      </c>
      <c r="O16" s="114"/>
      <c r="P16" s="39"/>
    </row>
    <row r="17" spans="1:21" ht="15.6" x14ac:dyDescent="0.3">
      <c r="B17" s="717" t="s">
        <v>119</v>
      </c>
      <c r="C17" s="717"/>
      <c r="D17" s="717"/>
      <c r="E17" s="717"/>
      <c r="F17" s="717"/>
      <c r="G17" s="397"/>
      <c r="H17" s="398">
        <v>144</v>
      </c>
      <c r="I17" s="400"/>
      <c r="J17" s="398">
        <v>172</v>
      </c>
      <c r="K17" s="398"/>
      <c r="L17" s="398">
        <v>183</v>
      </c>
      <c r="M17" s="398"/>
      <c r="N17" s="398">
        <v>167</v>
      </c>
      <c r="O17" s="114"/>
      <c r="P17" s="39"/>
    </row>
    <row r="18" spans="1:21" s="14" customFormat="1" ht="15.6" x14ac:dyDescent="0.3">
      <c r="A18" s="16"/>
      <c r="B18" s="713" t="s">
        <v>49</v>
      </c>
      <c r="C18" s="713"/>
      <c r="D18" s="713"/>
      <c r="E18" s="713"/>
      <c r="F18" s="713"/>
      <c r="G18" s="409"/>
      <c r="H18" s="410">
        <v>715</v>
      </c>
      <c r="I18" s="411"/>
      <c r="J18" s="410">
        <v>768</v>
      </c>
      <c r="K18" s="410"/>
      <c r="L18" s="410">
        <v>974</v>
      </c>
      <c r="M18" s="410"/>
      <c r="N18" s="410">
        <v>1233</v>
      </c>
      <c r="O18" s="114"/>
      <c r="P18" s="39"/>
    </row>
    <row r="19" spans="1:21" s="14" customFormat="1" ht="15.6" x14ac:dyDescent="0.3">
      <c r="A19" s="16"/>
      <c r="B19" s="714" t="s">
        <v>50</v>
      </c>
      <c r="C19" s="714"/>
      <c r="D19" s="714"/>
      <c r="E19" s="714"/>
      <c r="F19" s="714"/>
      <c r="G19" s="397"/>
      <c r="H19" s="398">
        <v>1625</v>
      </c>
      <c r="I19" s="400"/>
      <c r="J19" s="398">
        <v>1608</v>
      </c>
      <c r="K19" s="398"/>
      <c r="L19" s="398">
        <v>1874</v>
      </c>
      <c r="M19" s="398"/>
      <c r="N19" s="398">
        <v>2361</v>
      </c>
      <c r="O19" s="114"/>
      <c r="P19" s="39"/>
    </row>
    <row r="20" spans="1:21" s="14" customFormat="1" ht="15.6" x14ac:dyDescent="0.3">
      <c r="A20" s="16"/>
      <c r="B20" s="710" t="s">
        <v>51</v>
      </c>
      <c r="C20" s="710"/>
      <c r="D20" s="710"/>
      <c r="E20" s="710"/>
      <c r="F20" s="710"/>
      <c r="G20" s="409"/>
      <c r="H20" s="410">
        <v>27231</v>
      </c>
      <c r="I20" s="411"/>
      <c r="J20" s="410">
        <v>26664</v>
      </c>
      <c r="K20" s="410"/>
      <c r="L20" s="410">
        <v>32842</v>
      </c>
      <c r="M20" s="410"/>
      <c r="N20" s="410">
        <v>40864</v>
      </c>
      <c r="O20" s="114"/>
      <c r="P20" s="39"/>
    </row>
    <row r="21" spans="1:21" s="14" customFormat="1" ht="15.6" x14ac:dyDescent="0.3">
      <c r="A21" s="16"/>
      <c r="B21" s="711" t="s">
        <v>131</v>
      </c>
      <c r="C21" s="711"/>
      <c r="D21" s="711"/>
      <c r="E21" s="711"/>
      <c r="F21" s="711"/>
      <c r="G21" s="397"/>
      <c r="H21" s="398">
        <v>298</v>
      </c>
      <c r="I21" s="400"/>
      <c r="J21" s="398">
        <v>359</v>
      </c>
      <c r="K21" s="398"/>
      <c r="L21" s="398">
        <v>440</v>
      </c>
      <c r="M21" s="398"/>
      <c r="N21" s="398">
        <v>900</v>
      </c>
      <c r="O21" s="114"/>
      <c r="P21" s="39"/>
    </row>
    <row r="22" spans="1:21" s="14" customFormat="1" ht="15.6" x14ac:dyDescent="0.3">
      <c r="A22" s="16"/>
      <c r="B22" s="340" t="s">
        <v>130</v>
      </c>
      <c r="C22" s="346"/>
      <c r="D22" s="342"/>
      <c r="E22" s="343"/>
      <c r="F22" s="343"/>
      <c r="G22" s="343"/>
      <c r="H22" s="347">
        <f>SUM(H14:H21)</f>
        <v>42812</v>
      </c>
      <c r="I22" s="347"/>
      <c r="J22" s="347">
        <f>SUM(J14:J21)</f>
        <v>42403</v>
      </c>
      <c r="K22" s="347"/>
      <c r="L22" s="347">
        <f>SUM(L14:L21)</f>
        <v>49935</v>
      </c>
      <c r="M22" s="347"/>
      <c r="N22" s="347">
        <f>SUM(N14:N21)</f>
        <v>60154</v>
      </c>
      <c r="O22" s="348"/>
      <c r="P22" s="349"/>
      <c r="Q22" s="23"/>
      <c r="R22" s="23"/>
      <c r="S22" s="23"/>
      <c r="T22" s="23"/>
      <c r="U22" s="23"/>
    </row>
    <row r="23" spans="1:21" s="14" customFormat="1" ht="14.4" x14ac:dyDescent="0.3">
      <c r="B23" s="33"/>
      <c r="C23" s="33"/>
      <c r="D23" s="33"/>
      <c r="E23" s="33"/>
      <c r="F23" s="33"/>
      <c r="G23" s="33"/>
      <c r="H23" s="33"/>
      <c r="J23" s="350">
        <f>J22/N22</f>
        <v>0.70490740432888921</v>
      </c>
      <c r="K23" s="87"/>
      <c r="L23" s="350">
        <f>L22/N22</f>
        <v>0.83011936030854139</v>
      </c>
      <c r="M23" s="351"/>
      <c r="O23" s="33"/>
      <c r="P23" s="33"/>
    </row>
    <row r="24" spans="1:21" s="14" customFormat="1" ht="15.6" x14ac:dyDescent="0.25">
      <c r="B24" s="69"/>
      <c r="C24" s="712"/>
      <c r="D24" s="712"/>
      <c r="E24" s="712"/>
      <c r="F24" s="712"/>
      <c r="G24" s="712"/>
      <c r="H24" s="712"/>
      <c r="I24" s="712"/>
      <c r="J24" s="712"/>
      <c r="K24" s="712"/>
      <c r="L24" s="712"/>
      <c r="M24" s="712"/>
      <c r="N24" s="69"/>
    </row>
    <row r="25" spans="1:21" s="14" customFormat="1" ht="14.4" x14ac:dyDescent="0.3">
      <c r="B25" s="43"/>
      <c r="C25" s="43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</row>
    <row r="26" spans="1:21" s="14" customFormat="1" ht="14.4" x14ac:dyDescent="0.3">
      <c r="B26" s="43"/>
      <c r="C26" s="43"/>
      <c r="D26" s="709"/>
      <c r="E26" s="709"/>
      <c r="F26" s="709"/>
      <c r="G26" s="76"/>
      <c r="H26" s="709"/>
      <c r="I26" s="709"/>
      <c r="J26" s="709"/>
      <c r="K26" s="709"/>
      <c r="L26" s="76"/>
      <c r="M26" s="76"/>
      <c r="N26" s="76"/>
      <c r="O26" s="76"/>
    </row>
    <row r="27" spans="1:21" s="14" customFormat="1" ht="14.4" x14ac:dyDescent="0.3">
      <c r="B27" s="43"/>
      <c r="C27" s="43"/>
      <c r="D27" s="709"/>
      <c r="E27" s="709"/>
      <c r="F27" s="709"/>
      <c r="G27" s="76"/>
      <c r="H27" s="709"/>
      <c r="I27" s="709"/>
      <c r="J27" s="709"/>
      <c r="K27" s="709"/>
      <c r="L27" s="76"/>
      <c r="M27" s="76"/>
      <c r="N27" s="76"/>
      <c r="O27" s="76"/>
    </row>
    <row r="28" spans="1:21" s="14" customFormat="1" ht="14.4" x14ac:dyDescent="0.3">
      <c r="B28" s="43"/>
      <c r="C28" s="43"/>
      <c r="D28" s="709"/>
      <c r="E28" s="709"/>
      <c r="F28" s="709"/>
      <c r="G28" s="76"/>
      <c r="H28" s="709"/>
      <c r="I28" s="709"/>
      <c r="J28" s="709"/>
      <c r="K28" s="709"/>
      <c r="L28" s="76"/>
      <c r="M28" s="76"/>
      <c r="N28" s="76"/>
      <c r="O28" s="76"/>
    </row>
    <row r="29" spans="1:21" s="14" customFormat="1" ht="14.4" x14ac:dyDescent="0.3">
      <c r="B29" s="43"/>
      <c r="C29" s="43"/>
      <c r="D29" s="709"/>
      <c r="E29" s="709"/>
      <c r="F29" s="709"/>
      <c r="G29" s="76"/>
      <c r="H29" s="709"/>
      <c r="I29" s="709"/>
      <c r="J29" s="709"/>
      <c r="K29" s="709"/>
      <c r="L29" s="76"/>
      <c r="M29" s="76"/>
      <c r="N29" s="76"/>
      <c r="O29" s="76"/>
    </row>
    <row r="30" spans="1:21" s="14" customFormat="1" ht="14.4" x14ac:dyDescent="0.3">
      <c r="B30" s="43"/>
      <c r="C30" s="43"/>
      <c r="D30" s="709"/>
      <c r="E30" s="709"/>
      <c r="F30" s="709"/>
      <c r="G30" s="76"/>
      <c r="H30" s="709"/>
      <c r="I30" s="709"/>
      <c r="J30" s="709"/>
      <c r="K30" s="709"/>
      <c r="L30" s="76"/>
      <c r="M30" s="76"/>
      <c r="N30" s="76"/>
      <c r="O30" s="76"/>
    </row>
    <row r="31" spans="1:21" s="14" customFormat="1" ht="14.4" x14ac:dyDescent="0.3">
      <c r="B31" s="43"/>
      <c r="C31" s="43"/>
      <c r="D31" s="76"/>
      <c r="E31" s="76"/>
      <c r="F31" s="76"/>
      <c r="G31" s="76"/>
      <c r="H31" s="68"/>
      <c r="I31" s="68"/>
      <c r="J31" s="68"/>
      <c r="K31" s="68"/>
      <c r="L31" s="76"/>
      <c r="M31" s="76"/>
      <c r="N31" s="76"/>
      <c r="O31" s="76"/>
    </row>
    <row r="32" spans="1:21" s="14" customFormat="1" ht="14.4" x14ac:dyDescent="0.3">
      <c r="B32" s="43"/>
      <c r="C32" s="43"/>
      <c r="D32" s="76"/>
      <c r="E32" s="76"/>
      <c r="F32" s="76"/>
      <c r="G32" s="76"/>
      <c r="H32" s="709"/>
      <c r="I32" s="709"/>
      <c r="J32" s="709"/>
      <c r="K32" s="709"/>
      <c r="L32" s="76"/>
      <c r="M32" s="76"/>
      <c r="N32" s="76"/>
      <c r="O32" s="76"/>
    </row>
    <row r="33" spans="1:18" s="14" customFormat="1" ht="14.4" x14ac:dyDescent="0.3">
      <c r="B33" s="43"/>
      <c r="C33" s="43"/>
      <c r="D33" s="76"/>
      <c r="E33" s="76"/>
      <c r="F33" s="76"/>
      <c r="G33" s="76"/>
      <c r="H33" s="709"/>
      <c r="I33" s="709"/>
      <c r="J33" s="709"/>
      <c r="K33" s="709"/>
      <c r="L33" s="76"/>
      <c r="M33" s="76"/>
      <c r="N33" s="76"/>
      <c r="O33" s="76"/>
    </row>
    <row r="34" spans="1:18" s="14" customFormat="1" ht="14.4" x14ac:dyDescent="0.3">
      <c r="B34" s="43"/>
      <c r="C34" s="43"/>
      <c r="D34" s="76"/>
      <c r="E34" s="76"/>
      <c r="F34" s="76"/>
      <c r="G34" s="76"/>
      <c r="H34" s="709"/>
      <c r="I34" s="709"/>
      <c r="J34" s="709"/>
      <c r="K34" s="709"/>
      <c r="L34" s="76"/>
      <c r="M34" s="76"/>
      <c r="N34" s="76"/>
      <c r="O34" s="76"/>
    </row>
    <row r="35" spans="1:18" s="14" customFormat="1" ht="14.4" x14ac:dyDescent="0.3">
      <c r="B35" s="43"/>
      <c r="C35" s="43"/>
      <c r="D35" s="76"/>
      <c r="E35" s="76"/>
      <c r="F35" s="76"/>
      <c r="G35" s="76"/>
      <c r="H35" s="709"/>
      <c r="I35" s="709"/>
      <c r="J35" s="709"/>
      <c r="K35" s="709"/>
      <c r="L35" s="76"/>
      <c r="M35" s="76"/>
      <c r="N35" s="76"/>
      <c r="O35" s="76"/>
    </row>
    <row r="36" spans="1:18" s="14" customFormat="1" ht="14.4" x14ac:dyDescent="0.3">
      <c r="B36" s="43"/>
      <c r="C36" s="43"/>
      <c r="D36" s="76"/>
      <c r="E36" s="76"/>
      <c r="F36" s="76"/>
      <c r="G36" s="76"/>
      <c r="H36" s="709"/>
      <c r="I36" s="709"/>
      <c r="J36" s="709"/>
      <c r="K36" s="709"/>
      <c r="L36" s="76"/>
      <c r="M36" s="76"/>
      <c r="N36" s="76"/>
      <c r="O36" s="76"/>
    </row>
    <row r="37" spans="1:18" s="14" customFormat="1" ht="14.4" x14ac:dyDescent="0.3">
      <c r="B37" s="43"/>
      <c r="C37" s="43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</row>
    <row r="38" spans="1:18" s="14" customFormat="1" ht="14.4" x14ac:dyDescent="0.3">
      <c r="B38" s="43"/>
      <c r="C38" s="43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</row>
    <row r="39" spans="1:18" s="14" customFormat="1" ht="14.4" x14ac:dyDescent="0.3">
      <c r="B39" s="43"/>
      <c r="C39" s="43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</row>
    <row r="40" spans="1:18" s="14" customFormat="1" ht="14.4" x14ac:dyDescent="0.3">
      <c r="B40" s="43"/>
      <c r="C40" s="43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Q40" s="65"/>
    </row>
    <row r="41" spans="1:18" s="14" customFormat="1" ht="14.4" x14ac:dyDescent="0.3">
      <c r="B41" s="43"/>
      <c r="C41" s="43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Q41" s="16"/>
      <c r="R41" s="63"/>
    </row>
    <row r="42" spans="1:18" s="14" customFormat="1" ht="18" x14ac:dyDescent="0.35">
      <c r="B42" s="43"/>
      <c r="C42" s="43"/>
      <c r="D42" s="67"/>
      <c r="E42" s="67"/>
      <c r="F42" s="67"/>
      <c r="G42" s="67"/>
      <c r="H42" s="67"/>
      <c r="I42" s="67"/>
      <c r="J42" s="67"/>
      <c r="K42" s="67"/>
      <c r="L42" s="76"/>
      <c r="M42" s="76"/>
      <c r="N42" s="76"/>
      <c r="O42" s="76"/>
      <c r="Q42" s="16"/>
      <c r="R42" s="63"/>
    </row>
    <row r="43" spans="1:18" s="14" customFormat="1" x14ac:dyDescent="0.25"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Q43" s="16"/>
      <c r="R43" s="63"/>
    </row>
    <row r="44" spans="1:18" s="14" customFormat="1" x14ac:dyDescent="0.25"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Q44" s="16"/>
      <c r="R44" s="63"/>
    </row>
    <row r="45" spans="1:18" s="14" customFormat="1" ht="13.8" thickBot="1" x14ac:dyDescent="0.3"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Q45" s="16"/>
      <c r="R45" s="63"/>
    </row>
    <row r="46" spans="1:18" s="14" customFormat="1" ht="13.8" thickTop="1" x14ac:dyDescent="0.25">
      <c r="B46" s="617"/>
      <c r="C46" s="617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Q46" s="61"/>
    </row>
    <row r="47" spans="1:18" s="14" customFormat="1" ht="13.95" customHeight="1" x14ac:dyDescent="0.25">
      <c r="A47" s="50"/>
      <c r="B47" s="616"/>
      <c r="C47" s="616"/>
      <c r="D47" s="616"/>
      <c r="E47" s="616"/>
      <c r="F47" s="616"/>
      <c r="G47" s="616"/>
      <c r="H47" s="616"/>
      <c r="I47" s="616"/>
      <c r="J47" s="616"/>
      <c r="K47" s="616"/>
      <c r="L47" s="616"/>
      <c r="M47" s="616"/>
      <c r="N47" s="616"/>
      <c r="O47" s="51"/>
      <c r="P47" s="54"/>
    </row>
    <row r="48" spans="1:18" ht="13.95" customHeight="1" x14ac:dyDescent="0.25">
      <c r="B48" s="616" t="s">
        <v>216</v>
      </c>
      <c r="C48" s="616"/>
      <c r="D48" s="616"/>
      <c r="E48" s="616"/>
      <c r="F48" s="616"/>
      <c r="G48" s="616"/>
      <c r="H48" s="616"/>
      <c r="I48" s="616"/>
      <c r="J48" s="616"/>
      <c r="K48" s="616"/>
      <c r="L48" s="616"/>
      <c r="M48" s="616"/>
      <c r="N48" s="616"/>
      <c r="O48" s="616"/>
      <c r="P48" s="105"/>
    </row>
    <row r="49" spans="1:38" ht="13.95" customHeight="1" x14ac:dyDescent="0.25">
      <c r="B49" s="616"/>
      <c r="C49" s="616"/>
      <c r="D49" s="616"/>
      <c r="E49" s="616"/>
      <c r="F49" s="616"/>
      <c r="G49" s="616"/>
      <c r="H49" s="616"/>
      <c r="I49" s="616"/>
      <c r="J49" s="616"/>
      <c r="K49" s="616"/>
      <c r="L49" s="616"/>
      <c r="M49" s="616"/>
      <c r="N49" s="616"/>
      <c r="O49" s="616"/>
      <c r="P49" s="108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38" ht="13.95" customHeight="1" x14ac:dyDescent="0.3">
      <c r="B50" s="43"/>
      <c r="C50" s="43"/>
      <c r="D50" s="43"/>
      <c r="E50" s="43"/>
      <c r="F50" s="43"/>
      <c r="G50" s="43"/>
      <c r="H50" s="43"/>
      <c r="I50" s="43"/>
      <c r="J50" s="118"/>
      <c r="K50" s="118"/>
      <c r="L50" s="118"/>
      <c r="M50" s="86"/>
      <c r="N50" s="119"/>
      <c r="P50" s="108"/>
      <c r="Q50" s="493"/>
      <c r="R50" s="493"/>
      <c r="S50" s="493"/>
      <c r="T50" s="493"/>
      <c r="U50" s="493"/>
      <c r="V50" s="493"/>
      <c r="W50" s="493"/>
      <c r="X50" s="493"/>
      <c r="Y50" s="496"/>
      <c r="Z50" s="496"/>
      <c r="AA50" s="496"/>
      <c r="AB50" s="496"/>
      <c r="AC50" s="496"/>
      <c r="AD50" s="44"/>
      <c r="AE50" s="44"/>
      <c r="AF50" s="44"/>
      <c r="AG50" s="44"/>
      <c r="AH50" s="44"/>
      <c r="AI50" s="44"/>
      <c r="AJ50" s="44"/>
      <c r="AK50" s="44"/>
      <c r="AL50" s="44"/>
    </row>
    <row r="51" spans="1:38" s="45" customFormat="1" ht="13.95" customHeight="1" x14ac:dyDescent="0.3">
      <c r="I51" s="43"/>
      <c r="J51" s="120"/>
      <c r="K51" s="120"/>
      <c r="L51" s="120"/>
      <c r="M51" s="86"/>
      <c r="N51" s="119"/>
      <c r="O51" s="90"/>
      <c r="P51" s="108"/>
      <c r="Q51" s="494"/>
      <c r="R51" s="494"/>
      <c r="S51" s="494"/>
      <c r="T51" s="494" t="s">
        <v>58</v>
      </c>
      <c r="U51" s="494">
        <v>2012</v>
      </c>
      <c r="V51" s="494">
        <v>2013</v>
      </c>
      <c r="W51" s="494">
        <v>2014</v>
      </c>
      <c r="X51" s="494">
        <v>2015</v>
      </c>
      <c r="Y51" s="55"/>
      <c r="Z51" s="55"/>
      <c r="AA51" s="55"/>
      <c r="AB51" s="55"/>
      <c r="AC51" s="55"/>
    </row>
    <row r="52" spans="1:38" ht="13.95" customHeight="1" x14ac:dyDescent="0.3">
      <c r="I52" s="63"/>
      <c r="J52" s="116"/>
      <c r="K52" s="116"/>
      <c r="L52" s="116"/>
      <c r="M52" s="85"/>
      <c r="N52" s="121"/>
      <c r="P52" s="108"/>
      <c r="Q52" s="495"/>
      <c r="R52" s="495"/>
      <c r="S52" s="495"/>
      <c r="T52" s="495" t="s">
        <v>248</v>
      </c>
      <c r="U52" s="495">
        <v>42812</v>
      </c>
      <c r="V52" s="495">
        <v>42403</v>
      </c>
      <c r="W52" s="495">
        <v>49935</v>
      </c>
      <c r="X52" s="495">
        <v>60154</v>
      </c>
      <c r="Y52" s="492"/>
      <c r="Z52" s="492"/>
      <c r="AA52" s="492"/>
      <c r="AB52" s="492"/>
      <c r="AC52" s="492"/>
      <c r="AD52" s="46"/>
      <c r="AE52" s="46"/>
      <c r="AF52" s="46"/>
      <c r="AG52" s="46"/>
      <c r="AH52" s="46"/>
      <c r="AI52" s="46"/>
      <c r="AJ52" s="46"/>
      <c r="AK52" s="46"/>
      <c r="AL52" s="46"/>
    </row>
    <row r="53" spans="1:38" ht="13.95" customHeight="1" x14ac:dyDescent="0.3">
      <c r="I53" s="63"/>
      <c r="J53" s="116"/>
      <c r="K53" s="116"/>
      <c r="L53" s="116"/>
      <c r="M53" s="88"/>
      <c r="N53" s="117"/>
      <c r="P53" s="108"/>
      <c r="Q53" s="15"/>
      <c r="R53" s="15"/>
      <c r="S53" s="15"/>
      <c r="T53" s="15" t="s">
        <v>249</v>
      </c>
      <c r="U53" s="15">
        <v>15025</v>
      </c>
      <c r="V53" s="15">
        <v>16378</v>
      </c>
      <c r="W53" s="15">
        <v>17918</v>
      </c>
      <c r="X53" s="15">
        <v>19372</v>
      </c>
      <c r="Y53" s="87"/>
      <c r="Z53" s="87"/>
      <c r="AA53" s="87"/>
      <c r="AB53" s="87"/>
      <c r="AC53" s="87"/>
    </row>
    <row r="54" spans="1:38" ht="13.95" customHeight="1" x14ac:dyDescent="0.3">
      <c r="G54" s="47"/>
      <c r="I54" s="63"/>
      <c r="J54" s="116"/>
      <c r="K54" s="116"/>
      <c r="L54" s="116"/>
      <c r="M54" s="88"/>
      <c r="N54" s="117"/>
      <c r="P54" s="108"/>
      <c r="Q54" s="15"/>
      <c r="R54" s="15"/>
      <c r="S54" s="15"/>
      <c r="T54" s="15" t="s">
        <v>250</v>
      </c>
      <c r="U54" s="15">
        <v>4931</v>
      </c>
      <c r="V54" s="15">
        <v>4999</v>
      </c>
      <c r="W54" s="15">
        <v>5456</v>
      </c>
      <c r="X54" s="15">
        <v>5445</v>
      </c>
      <c r="Y54" s="87"/>
      <c r="Z54" s="87"/>
      <c r="AA54" s="87"/>
      <c r="AB54" s="87"/>
      <c r="AC54" s="87"/>
    </row>
    <row r="55" spans="1:38" ht="13.95" customHeight="1" x14ac:dyDescent="0.3">
      <c r="I55" s="63"/>
      <c r="J55" s="116"/>
      <c r="K55" s="116"/>
      <c r="L55" s="116"/>
      <c r="M55" s="88"/>
      <c r="N55" s="117"/>
      <c r="P55" s="108"/>
      <c r="Q55" s="15"/>
      <c r="R55" s="15"/>
      <c r="S55" s="15"/>
      <c r="T55" s="15"/>
      <c r="U55" s="15"/>
      <c r="V55" s="15"/>
      <c r="W55" s="15"/>
      <c r="X55" s="87"/>
      <c r="Y55" s="87"/>
      <c r="Z55" s="87"/>
      <c r="AA55" s="87"/>
      <c r="AB55" s="87"/>
      <c r="AC55" s="87"/>
    </row>
    <row r="56" spans="1:38" ht="13.95" customHeight="1" x14ac:dyDescent="0.3">
      <c r="I56" s="63"/>
      <c r="J56" s="116"/>
      <c r="K56" s="116"/>
      <c r="L56" s="116"/>
      <c r="M56" s="88"/>
      <c r="N56" s="117"/>
      <c r="P56" s="110"/>
      <c r="Q56" s="15"/>
      <c r="R56" s="15"/>
      <c r="S56" s="15"/>
      <c r="T56" s="15"/>
      <c r="U56" s="15"/>
      <c r="V56" s="15"/>
      <c r="W56" s="15"/>
      <c r="X56" s="87"/>
      <c r="Y56" s="87"/>
      <c r="Z56" s="87"/>
      <c r="AA56" s="87"/>
      <c r="AB56" s="87"/>
      <c r="AC56" s="87"/>
    </row>
    <row r="57" spans="1:38" ht="13.95" customHeight="1" x14ac:dyDescent="0.3">
      <c r="I57" s="63"/>
      <c r="J57" s="116"/>
      <c r="K57" s="116"/>
      <c r="L57" s="116"/>
      <c r="M57" s="88"/>
      <c r="N57" s="117"/>
      <c r="P57" s="108"/>
      <c r="Q57" s="15"/>
      <c r="R57" s="15"/>
      <c r="S57" s="15"/>
      <c r="T57" s="15"/>
      <c r="U57" s="15"/>
      <c r="V57" s="15"/>
      <c r="W57" s="15"/>
      <c r="X57" s="87"/>
      <c r="Y57" s="87"/>
      <c r="Z57" s="87"/>
      <c r="AA57" s="87"/>
      <c r="AB57" s="87"/>
      <c r="AC57" s="87"/>
    </row>
    <row r="58" spans="1:38" ht="13.95" customHeight="1" x14ac:dyDescent="0.3">
      <c r="I58" s="63"/>
      <c r="J58" s="116"/>
      <c r="K58" s="116"/>
      <c r="L58" s="116"/>
      <c r="M58" s="88"/>
      <c r="N58" s="117"/>
      <c r="P58" s="105"/>
      <c r="Q58" s="15"/>
      <c r="R58" s="15"/>
      <c r="S58" s="15"/>
      <c r="T58" s="15"/>
      <c r="U58" s="15"/>
      <c r="V58" s="15"/>
      <c r="W58" s="15"/>
      <c r="X58" s="87"/>
      <c r="Y58" s="87"/>
      <c r="Z58" s="87"/>
      <c r="AA58" s="87"/>
      <c r="AB58" s="87"/>
      <c r="AC58" s="87"/>
    </row>
    <row r="59" spans="1:38" ht="13.95" customHeight="1" x14ac:dyDescent="0.3">
      <c r="I59" s="63"/>
      <c r="J59" s="116"/>
      <c r="K59" s="116"/>
      <c r="L59" s="116"/>
      <c r="M59" s="88"/>
      <c r="N59" s="91"/>
      <c r="P59" s="112"/>
      <c r="Q59" s="15"/>
      <c r="R59" s="15"/>
      <c r="S59" s="15"/>
      <c r="T59" s="15"/>
      <c r="U59" s="15"/>
      <c r="V59" s="15"/>
      <c r="W59" s="15"/>
      <c r="X59" s="87"/>
      <c r="Y59" s="87"/>
      <c r="Z59" s="87"/>
      <c r="AA59" s="87"/>
      <c r="AB59" s="87"/>
      <c r="AC59" s="87"/>
    </row>
    <row r="60" spans="1:38" ht="13.95" customHeight="1" x14ac:dyDescent="0.3">
      <c r="I60" s="63"/>
      <c r="J60" s="145"/>
      <c r="K60" s="145"/>
      <c r="L60" s="145"/>
      <c r="M60" s="84"/>
      <c r="N60" s="122"/>
      <c r="Q60" s="15"/>
      <c r="R60" s="15"/>
      <c r="S60" s="15"/>
      <c r="T60" s="15"/>
      <c r="U60" s="15"/>
      <c r="V60" s="15"/>
      <c r="W60" s="15"/>
      <c r="X60" s="87"/>
      <c r="Y60" s="87"/>
      <c r="Z60" s="87"/>
      <c r="AA60" s="87"/>
      <c r="AB60" s="87"/>
      <c r="AC60" s="87"/>
    </row>
    <row r="61" spans="1:38" ht="14.4" customHeight="1" x14ac:dyDescent="0.3">
      <c r="I61" s="65"/>
      <c r="J61" s="123"/>
      <c r="K61" s="124"/>
      <c r="L61" s="44"/>
      <c r="M61" s="44"/>
      <c r="N61" s="66"/>
      <c r="Q61" s="15"/>
      <c r="R61" s="15"/>
      <c r="S61" s="15"/>
      <c r="T61" s="15"/>
      <c r="U61" s="15"/>
      <c r="V61" s="15"/>
      <c r="W61" s="15"/>
      <c r="X61" s="87"/>
      <c r="Y61" s="87"/>
      <c r="Z61" s="87"/>
      <c r="AA61" s="87"/>
      <c r="AB61" s="87"/>
      <c r="AC61" s="87"/>
    </row>
    <row r="62" spans="1:38" ht="14.4" customHeight="1" x14ac:dyDescent="0.3">
      <c r="A62" s="50"/>
      <c r="B62" s="51"/>
      <c r="C62" s="51"/>
      <c r="D62" s="51"/>
      <c r="E62" s="51"/>
      <c r="F62" s="51"/>
      <c r="G62" s="51"/>
      <c r="H62" s="51"/>
      <c r="I62" s="45"/>
      <c r="J62" s="45"/>
      <c r="K62" s="52"/>
      <c r="L62" s="53"/>
      <c r="M62" s="51"/>
      <c r="N62" s="51"/>
      <c r="O62" s="51"/>
      <c r="P62" s="54"/>
      <c r="Q62" s="15"/>
      <c r="R62" s="15"/>
      <c r="S62" s="15"/>
      <c r="T62" s="15"/>
      <c r="U62" s="15"/>
      <c r="V62" s="15"/>
      <c r="W62" s="15"/>
      <c r="X62" s="87"/>
      <c r="Y62" s="87"/>
      <c r="Z62" s="87"/>
      <c r="AA62" s="87"/>
      <c r="AB62" s="87"/>
      <c r="AC62" s="87"/>
    </row>
    <row r="63" spans="1:38" ht="14.4" customHeight="1" x14ac:dyDescent="0.25">
      <c r="Q63" s="15"/>
      <c r="R63" s="15"/>
      <c r="S63" s="15"/>
      <c r="T63" s="15"/>
      <c r="U63" s="15"/>
      <c r="V63" s="15"/>
      <c r="W63" s="15"/>
      <c r="X63" s="87"/>
      <c r="Y63" s="87"/>
      <c r="Z63" s="87"/>
      <c r="AA63" s="87"/>
      <c r="AB63" s="87"/>
      <c r="AC63" s="87"/>
    </row>
    <row r="64" spans="1:38" ht="14.4" customHeight="1" x14ac:dyDescent="0.25">
      <c r="G64" s="41">
        <v>15066</v>
      </c>
      <c r="H64" s="41">
        <v>16414</v>
      </c>
      <c r="I64" s="41">
        <v>17948</v>
      </c>
      <c r="J64" s="41">
        <v>17948</v>
      </c>
      <c r="K64" s="41">
        <v>5057</v>
      </c>
      <c r="L64" s="41">
        <v>5101</v>
      </c>
      <c r="M64" s="41">
        <v>5573</v>
      </c>
      <c r="N64" s="41">
        <v>5573</v>
      </c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20:29" ht="14.4" customHeight="1" x14ac:dyDescent="0.25"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20:29" ht="14.4" customHeight="1" x14ac:dyDescent="0.25"/>
    <row r="67" spans="20:29" ht="14.4" customHeight="1" x14ac:dyDescent="0.25"/>
    <row r="68" spans="20:29" ht="14.4" customHeight="1" x14ac:dyDescent="0.25"/>
    <row r="69" spans="20:29" ht="14.4" customHeight="1" x14ac:dyDescent="0.25"/>
    <row r="70" spans="20:29" ht="14.4" customHeight="1" x14ac:dyDescent="0.25"/>
    <row r="71" spans="20:29" ht="14.4" customHeight="1" x14ac:dyDescent="0.25"/>
    <row r="72" spans="20:29" ht="14.4" customHeight="1" x14ac:dyDescent="0.25"/>
    <row r="73" spans="20:29" ht="14.4" customHeight="1" x14ac:dyDescent="0.25"/>
    <row r="74" spans="20:29" ht="14.4" customHeight="1" x14ac:dyDescent="0.25"/>
    <row r="75" spans="20:29" ht="14.4" customHeight="1" x14ac:dyDescent="0.25"/>
    <row r="76" spans="20:29" ht="14.4" customHeight="1" x14ac:dyDescent="0.25"/>
  </sheetData>
  <mergeCells count="17">
    <mergeCell ref="B15:F15"/>
    <mergeCell ref="B16:F16"/>
    <mergeCell ref="B17:F17"/>
    <mergeCell ref="A5:O6"/>
    <mergeCell ref="B14:F14"/>
    <mergeCell ref="B10:N11"/>
    <mergeCell ref="B12:N12"/>
    <mergeCell ref="B20:F20"/>
    <mergeCell ref="B21:F21"/>
    <mergeCell ref="C24:M24"/>
    <mergeCell ref="B18:F18"/>
    <mergeCell ref="B19:F19"/>
    <mergeCell ref="B46:N47"/>
    <mergeCell ref="B48:O49"/>
    <mergeCell ref="D26:F30"/>
    <mergeCell ref="H26:K30"/>
    <mergeCell ref="H32:K36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6" orientation="portrait" r:id="rId1"/>
  <ignoredErrors>
    <ignoredError sqref="H22:N22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AI41"/>
  <sheetViews>
    <sheetView zoomScale="75" zoomScaleNormal="75" workbookViewId="0">
      <selection activeCell="V32" sqref="V32"/>
    </sheetView>
  </sheetViews>
  <sheetFormatPr baseColWidth="10" defaultRowHeight="14.4" x14ac:dyDescent="0.3"/>
  <cols>
    <col min="1" max="18" width="5.6640625" style="113" customWidth="1"/>
    <col min="19" max="16384" width="11.5546875" style="113"/>
  </cols>
  <sheetData>
    <row r="1" spans="1:35" ht="15" customHeight="1" x14ac:dyDescent="0.3">
      <c r="A1" s="146"/>
      <c r="B1" s="146"/>
      <c r="C1" s="146"/>
      <c r="D1" s="146"/>
      <c r="E1" s="146"/>
      <c r="F1" s="146"/>
      <c r="G1" s="146"/>
      <c r="H1" s="76"/>
      <c r="I1" s="236"/>
      <c r="J1" s="236"/>
      <c r="K1" s="236"/>
      <c r="L1" s="236"/>
      <c r="M1" s="236"/>
      <c r="N1" s="236"/>
      <c r="O1" s="236"/>
      <c r="P1" s="236"/>
      <c r="Q1" s="236"/>
      <c r="R1" s="297"/>
      <c r="S1" s="219"/>
      <c r="T1" s="102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5" s="300" customFormat="1" ht="15" customHeight="1" x14ac:dyDescent="0.3">
      <c r="A2" s="313"/>
      <c r="B2" s="313"/>
      <c r="C2" s="313"/>
      <c r="D2" s="313"/>
      <c r="E2" s="313"/>
      <c r="F2" s="313"/>
      <c r="G2" s="313"/>
      <c r="H2" s="313"/>
      <c r="I2" s="313"/>
      <c r="J2" s="236"/>
      <c r="K2" s="236"/>
      <c r="L2" s="236"/>
      <c r="M2" s="236"/>
      <c r="N2" s="236"/>
      <c r="O2" s="236"/>
      <c r="P2" s="236"/>
      <c r="Q2" s="236"/>
      <c r="R2" s="297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</row>
    <row r="3" spans="1:35" s="300" customFormat="1" ht="15" customHeight="1" x14ac:dyDescent="0.3">
      <c r="A3" s="313"/>
      <c r="B3" s="313"/>
      <c r="C3" s="313"/>
      <c r="D3" s="313"/>
      <c r="E3" s="313"/>
      <c r="F3" s="313"/>
      <c r="G3" s="313"/>
      <c r="H3" s="313"/>
      <c r="I3" s="313"/>
      <c r="J3" s="236"/>
      <c r="K3" s="236"/>
      <c r="L3" s="236"/>
      <c r="M3" s="236"/>
      <c r="N3" s="236"/>
      <c r="O3" s="236"/>
      <c r="P3" s="236"/>
      <c r="Q3" s="236"/>
      <c r="R3" s="297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</row>
    <row r="4" spans="1:35" s="300" customFormat="1" ht="15" customHeight="1" x14ac:dyDescent="0.3">
      <c r="A4" s="313"/>
      <c r="B4" s="313"/>
      <c r="C4" s="313"/>
      <c r="D4" s="313"/>
      <c r="E4" s="313"/>
      <c r="F4" s="313"/>
      <c r="G4" s="314"/>
      <c r="H4" s="314"/>
      <c r="I4" s="314"/>
      <c r="J4" s="236"/>
      <c r="K4" s="236"/>
      <c r="L4" s="236"/>
      <c r="M4" s="236"/>
      <c r="N4" s="236"/>
      <c r="O4" s="236"/>
      <c r="P4" s="236"/>
      <c r="Q4" s="236"/>
      <c r="R4" s="297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</row>
    <row r="5" spans="1:35" s="300" customFormat="1" ht="15" customHeight="1" x14ac:dyDescent="0.3">
      <c r="A5" s="313"/>
      <c r="B5" s="313"/>
      <c r="C5" s="313"/>
      <c r="D5" s="313"/>
      <c r="E5" s="313"/>
      <c r="F5" s="313"/>
      <c r="G5" s="314"/>
      <c r="H5" s="314"/>
      <c r="I5" s="314"/>
      <c r="J5" s="236"/>
      <c r="K5" s="236"/>
      <c r="L5" s="236"/>
      <c r="M5" s="236"/>
      <c r="N5" s="236"/>
      <c r="O5" s="236"/>
      <c r="P5" s="236"/>
      <c r="Q5" s="236"/>
      <c r="R5" s="297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I5" s="299"/>
    </row>
    <row r="6" spans="1:35" s="300" customFormat="1" ht="15" customHeight="1" x14ac:dyDescent="0.3">
      <c r="A6" s="313"/>
      <c r="B6" s="315"/>
      <c r="C6" s="315"/>
      <c r="D6" s="315"/>
      <c r="E6" s="315"/>
      <c r="F6" s="315"/>
      <c r="G6" s="315"/>
      <c r="H6" s="315"/>
      <c r="I6" s="315"/>
      <c r="J6" s="236"/>
      <c r="K6" s="236"/>
      <c r="L6" s="236"/>
      <c r="M6" s="236"/>
      <c r="N6" s="236"/>
      <c r="O6" s="236"/>
      <c r="P6" s="236"/>
      <c r="Q6" s="236"/>
      <c r="R6" s="297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I6" s="299"/>
    </row>
    <row r="7" spans="1:35" s="300" customFormat="1" ht="15" customHeight="1" x14ac:dyDescent="0.3">
      <c r="A7" s="298"/>
      <c r="B7" s="570" t="s">
        <v>189</v>
      </c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  <c r="O7" s="571"/>
      <c r="P7" s="571"/>
      <c r="Q7" s="571"/>
      <c r="R7" s="572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</row>
    <row r="8" spans="1:35" x14ac:dyDescent="0.3">
      <c r="A8" s="305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</row>
    <row r="9" spans="1:35" s="300" customFormat="1" ht="15" customHeight="1" x14ac:dyDescent="0.3">
      <c r="A9" s="306"/>
      <c r="B9" s="306"/>
      <c r="Q9" s="146"/>
      <c r="R9" s="146"/>
    </row>
    <row r="10" spans="1:35" s="300" customFormat="1" ht="15" customHeight="1" x14ac:dyDescent="0.35">
      <c r="A10" s="306"/>
      <c r="B10" s="306"/>
      <c r="C10" s="308" t="s">
        <v>196</v>
      </c>
      <c r="D10" s="309"/>
      <c r="E10" s="309"/>
      <c r="F10" s="309"/>
      <c r="G10" s="309"/>
      <c r="H10" s="309"/>
      <c r="I10" s="309"/>
      <c r="J10" s="309"/>
      <c r="K10" s="309"/>
      <c r="L10" s="306"/>
      <c r="M10" s="306"/>
      <c r="N10" s="306"/>
      <c r="O10" s="306"/>
      <c r="P10" s="306"/>
    </row>
    <row r="11" spans="1:35" x14ac:dyDescent="0.3">
      <c r="A11" s="305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301"/>
    </row>
    <row r="12" spans="1:35" x14ac:dyDescent="0.3">
      <c r="A12" s="305"/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301"/>
    </row>
    <row r="13" spans="1:35" x14ac:dyDescent="0.3">
      <c r="A13" s="305"/>
      <c r="B13" s="146"/>
      <c r="C13" s="146"/>
      <c r="D13" s="146"/>
      <c r="E13" s="146"/>
      <c r="F13" s="146"/>
      <c r="G13" s="146"/>
      <c r="H13" s="146"/>
      <c r="I13" s="146"/>
      <c r="J13" s="252"/>
      <c r="K13" s="252"/>
      <c r="L13" s="252"/>
      <c r="M13" s="252"/>
      <c r="N13" s="252"/>
      <c r="O13" s="252"/>
      <c r="P13" s="252"/>
      <c r="Q13" s="146"/>
      <c r="R13" s="301"/>
    </row>
    <row r="14" spans="1:35" x14ac:dyDescent="0.3">
      <c r="A14" s="305"/>
      <c r="B14" s="146"/>
      <c r="C14" s="146"/>
      <c r="D14" s="146"/>
      <c r="E14" s="146"/>
      <c r="F14" s="146"/>
      <c r="G14" s="146"/>
      <c r="H14" s="146"/>
      <c r="I14" s="146"/>
      <c r="J14" s="252"/>
      <c r="K14" s="252"/>
      <c r="L14" s="252"/>
      <c r="M14" s="252"/>
      <c r="N14" s="252"/>
      <c r="O14" s="252"/>
      <c r="P14" s="252"/>
      <c r="Q14" s="146"/>
      <c r="R14" s="301"/>
    </row>
    <row r="15" spans="1:35" ht="18" x14ac:dyDescent="0.35">
      <c r="A15" s="307"/>
      <c r="B15" s="310"/>
      <c r="C15" s="310"/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02"/>
      <c r="R15" s="541"/>
    </row>
    <row r="16" spans="1:35" ht="18" x14ac:dyDescent="0.35">
      <c r="A16" s="305"/>
      <c r="B16" s="303"/>
      <c r="C16" s="303"/>
      <c r="D16" s="303"/>
      <c r="E16" s="303"/>
      <c r="F16" s="303"/>
      <c r="G16" s="303"/>
      <c r="H16" s="303"/>
      <c r="I16" s="303"/>
      <c r="J16" s="312"/>
      <c r="K16" s="312"/>
      <c r="L16" s="312"/>
      <c r="M16" s="312"/>
      <c r="N16" s="312"/>
      <c r="O16" s="312"/>
      <c r="P16" s="312"/>
      <c r="Q16" s="302"/>
      <c r="R16" s="304"/>
    </row>
    <row r="17" spans="1:18" ht="18" x14ac:dyDescent="0.35">
      <c r="A17" s="305"/>
      <c r="B17" s="303"/>
      <c r="C17" s="303"/>
      <c r="D17" s="303"/>
      <c r="E17" s="303"/>
      <c r="F17" s="303"/>
      <c r="G17" s="303"/>
      <c r="H17" s="303"/>
      <c r="I17" s="303"/>
      <c r="J17" s="312"/>
      <c r="K17" s="312"/>
      <c r="L17" s="312"/>
      <c r="M17" s="312"/>
      <c r="N17" s="312"/>
      <c r="O17" s="312"/>
      <c r="P17" s="312"/>
      <c r="Q17" s="302"/>
      <c r="R17" s="304"/>
    </row>
    <row r="18" spans="1:18" ht="18" x14ac:dyDescent="0.35">
      <c r="A18" s="307"/>
      <c r="B18" s="310" t="s">
        <v>190</v>
      </c>
      <c r="C18" s="310" t="s">
        <v>197</v>
      </c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02"/>
      <c r="R18" s="311">
        <v>3</v>
      </c>
    </row>
    <row r="19" spans="1:18" ht="18" x14ac:dyDescent="0.35">
      <c r="A19" s="305"/>
      <c r="B19" s="303"/>
      <c r="C19" s="303"/>
      <c r="D19" s="303"/>
      <c r="E19" s="303"/>
      <c r="F19" s="303"/>
      <c r="G19" s="303"/>
      <c r="H19" s="303"/>
      <c r="I19" s="303"/>
      <c r="J19" s="312"/>
      <c r="K19" s="312"/>
      <c r="L19" s="312"/>
      <c r="M19" s="312"/>
      <c r="N19" s="312"/>
      <c r="O19" s="312"/>
      <c r="P19" s="312"/>
      <c r="Q19" s="302"/>
      <c r="R19" s="304"/>
    </row>
    <row r="20" spans="1:18" ht="18" x14ac:dyDescent="0.35">
      <c r="A20" s="305"/>
      <c r="B20" s="303"/>
      <c r="C20" s="303"/>
      <c r="D20" s="303"/>
      <c r="E20" s="303"/>
      <c r="F20" s="303"/>
      <c r="G20" s="303"/>
      <c r="H20" s="303"/>
      <c r="I20" s="303"/>
      <c r="J20" s="312"/>
      <c r="K20" s="312"/>
      <c r="L20" s="312"/>
      <c r="M20" s="312"/>
      <c r="N20" s="312"/>
      <c r="O20" s="312"/>
      <c r="P20" s="312"/>
      <c r="Q20" s="302"/>
      <c r="R20" s="304"/>
    </row>
    <row r="21" spans="1:18" ht="18" x14ac:dyDescent="0.35">
      <c r="A21" s="307"/>
      <c r="B21" s="310" t="s">
        <v>191</v>
      </c>
      <c r="C21" s="310" t="s">
        <v>198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02"/>
      <c r="R21" s="311">
        <v>7</v>
      </c>
    </row>
    <row r="22" spans="1:18" ht="18" x14ac:dyDescent="0.35">
      <c r="A22" s="305"/>
      <c r="B22" s="303"/>
      <c r="C22" s="303"/>
      <c r="D22" s="303"/>
      <c r="E22" s="303"/>
      <c r="F22" s="303"/>
      <c r="G22" s="303"/>
      <c r="H22" s="303"/>
      <c r="I22" s="303"/>
      <c r="J22" s="312"/>
      <c r="K22" s="312"/>
      <c r="L22" s="312"/>
      <c r="M22" s="312"/>
      <c r="N22" s="312"/>
      <c r="O22" s="312"/>
      <c r="P22" s="312"/>
      <c r="Q22" s="302"/>
      <c r="R22" s="304"/>
    </row>
    <row r="23" spans="1:18" ht="18" x14ac:dyDescent="0.35">
      <c r="A23" s="305"/>
      <c r="B23" s="303"/>
      <c r="C23" s="303"/>
      <c r="D23" s="303"/>
      <c r="E23" s="303"/>
      <c r="F23" s="303"/>
      <c r="G23" s="303"/>
      <c r="H23" s="303"/>
      <c r="I23" s="303"/>
      <c r="J23" s="312"/>
      <c r="K23" s="312"/>
      <c r="L23" s="312"/>
      <c r="M23" s="312"/>
      <c r="N23" s="312"/>
      <c r="O23" s="312"/>
      <c r="P23" s="312"/>
      <c r="Q23" s="302"/>
      <c r="R23" s="304"/>
    </row>
    <row r="24" spans="1:18" ht="18" x14ac:dyDescent="0.35">
      <c r="A24" s="307"/>
      <c r="B24" s="310" t="s">
        <v>192</v>
      </c>
      <c r="C24" s="310" t="s">
        <v>200</v>
      </c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02"/>
      <c r="R24" s="311">
        <v>21</v>
      </c>
    </row>
    <row r="25" spans="1:18" ht="18" x14ac:dyDescent="0.35">
      <c r="A25" s="305"/>
      <c r="B25" s="303"/>
      <c r="C25" s="303"/>
      <c r="D25" s="303"/>
      <c r="E25" s="303"/>
      <c r="F25" s="303"/>
      <c r="G25" s="303"/>
      <c r="H25" s="303"/>
      <c r="I25" s="303"/>
      <c r="J25" s="312"/>
      <c r="K25" s="312"/>
      <c r="L25" s="312"/>
      <c r="M25" s="312"/>
      <c r="N25" s="312"/>
      <c r="O25" s="312"/>
      <c r="P25" s="312"/>
      <c r="Q25" s="302"/>
      <c r="R25" s="304"/>
    </row>
    <row r="26" spans="1:18" ht="18" x14ac:dyDescent="0.35">
      <c r="A26" s="305"/>
      <c r="B26" s="303"/>
      <c r="C26" s="303"/>
      <c r="D26" s="303"/>
      <c r="E26" s="303"/>
      <c r="F26" s="303"/>
      <c r="G26" s="303"/>
      <c r="H26" s="303"/>
      <c r="I26" s="303"/>
      <c r="J26" s="312"/>
      <c r="K26" s="312"/>
      <c r="L26" s="312"/>
      <c r="M26" s="312"/>
      <c r="N26" s="312"/>
      <c r="O26" s="312"/>
      <c r="P26" s="312"/>
      <c r="Q26" s="302"/>
      <c r="R26" s="304"/>
    </row>
    <row r="27" spans="1:18" ht="18" x14ac:dyDescent="0.35">
      <c r="A27" s="307"/>
      <c r="B27" s="310" t="s">
        <v>193</v>
      </c>
      <c r="C27" s="310" t="s">
        <v>245</v>
      </c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02"/>
      <c r="R27" s="311">
        <v>27</v>
      </c>
    </row>
    <row r="28" spans="1:18" ht="18" x14ac:dyDescent="0.35">
      <c r="A28" s="305"/>
      <c r="B28" s="303"/>
      <c r="C28" s="303"/>
      <c r="D28" s="303"/>
      <c r="E28" s="303"/>
      <c r="F28" s="303"/>
      <c r="G28" s="303"/>
      <c r="H28" s="303"/>
      <c r="I28" s="303"/>
      <c r="J28" s="312"/>
      <c r="K28" s="312"/>
      <c r="L28" s="312"/>
      <c r="M28" s="312"/>
      <c r="N28" s="312"/>
      <c r="O28" s="312"/>
      <c r="P28" s="312"/>
      <c r="Q28" s="302"/>
      <c r="R28" s="304"/>
    </row>
    <row r="29" spans="1:18" ht="18" x14ac:dyDescent="0.35">
      <c r="A29" s="305"/>
      <c r="B29" s="303"/>
      <c r="C29" s="303"/>
      <c r="D29" s="303"/>
      <c r="E29" s="303"/>
      <c r="F29" s="303"/>
      <c r="G29" s="303"/>
      <c r="H29" s="303"/>
      <c r="I29" s="303"/>
      <c r="J29" s="312"/>
      <c r="K29" s="312"/>
      <c r="L29" s="312"/>
      <c r="M29" s="312"/>
      <c r="N29" s="312"/>
      <c r="O29" s="312"/>
      <c r="P29" s="312"/>
      <c r="Q29" s="302"/>
      <c r="R29" s="304"/>
    </row>
    <row r="30" spans="1:18" ht="18" x14ac:dyDescent="0.35">
      <c r="A30" s="307"/>
      <c r="B30" s="310" t="s">
        <v>194</v>
      </c>
      <c r="C30" s="310" t="s">
        <v>246</v>
      </c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02"/>
      <c r="R30" s="311">
        <v>40</v>
      </c>
    </row>
    <row r="31" spans="1:18" ht="18" x14ac:dyDescent="0.35">
      <c r="A31" s="305"/>
      <c r="B31" s="303"/>
      <c r="C31" s="303"/>
      <c r="D31" s="303"/>
      <c r="E31" s="303"/>
      <c r="F31" s="303"/>
      <c r="G31" s="303"/>
      <c r="H31" s="303"/>
      <c r="I31" s="303"/>
      <c r="J31" s="312"/>
      <c r="K31" s="312"/>
      <c r="L31" s="312"/>
      <c r="M31" s="312"/>
      <c r="N31" s="312"/>
      <c r="O31" s="312"/>
      <c r="P31" s="312"/>
      <c r="Q31" s="302"/>
      <c r="R31" s="304"/>
    </row>
    <row r="32" spans="1:18" ht="18" x14ac:dyDescent="0.35">
      <c r="A32" s="305"/>
      <c r="B32" s="303"/>
      <c r="C32" s="303"/>
      <c r="D32" s="303"/>
      <c r="E32" s="303"/>
      <c r="F32" s="303"/>
      <c r="G32" s="303"/>
      <c r="H32" s="303"/>
      <c r="I32" s="303"/>
      <c r="J32" s="312"/>
      <c r="K32" s="312"/>
      <c r="L32" s="312"/>
      <c r="M32" s="312"/>
      <c r="N32" s="312"/>
      <c r="O32" s="312"/>
      <c r="P32" s="312"/>
      <c r="Q32" s="302"/>
      <c r="R32" s="304"/>
    </row>
    <row r="33" spans="1:18" ht="18" x14ac:dyDescent="0.35">
      <c r="A33" s="307"/>
      <c r="B33" s="310" t="s">
        <v>195</v>
      </c>
      <c r="C33" s="310" t="s">
        <v>247</v>
      </c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02"/>
      <c r="R33" s="311">
        <v>43</v>
      </c>
    </row>
    <row r="34" spans="1:18" ht="18" x14ac:dyDescent="0.35">
      <c r="A34" s="305"/>
      <c r="B34" s="303"/>
      <c r="C34" s="303"/>
      <c r="D34" s="303"/>
      <c r="E34" s="303"/>
      <c r="F34" s="303"/>
      <c r="G34" s="303"/>
      <c r="H34" s="303"/>
      <c r="I34" s="303"/>
      <c r="J34" s="312"/>
      <c r="K34" s="312"/>
      <c r="L34" s="312"/>
      <c r="M34" s="312"/>
      <c r="N34" s="312"/>
      <c r="O34" s="312"/>
      <c r="P34" s="312"/>
      <c r="Q34" s="302"/>
      <c r="R34" s="304"/>
    </row>
    <row r="35" spans="1:18" ht="18" x14ac:dyDescent="0.35">
      <c r="A35" s="305"/>
      <c r="B35" s="303"/>
      <c r="C35" s="303"/>
      <c r="D35" s="303"/>
      <c r="E35" s="303"/>
      <c r="F35" s="303"/>
      <c r="G35" s="303"/>
      <c r="H35" s="303"/>
      <c r="I35" s="303"/>
      <c r="J35" s="312"/>
      <c r="K35" s="312"/>
      <c r="L35" s="312"/>
      <c r="M35" s="312"/>
      <c r="N35" s="312"/>
      <c r="O35" s="312"/>
      <c r="P35" s="312"/>
      <c r="Q35" s="302"/>
      <c r="R35" s="304"/>
    </row>
    <row r="36" spans="1:18" ht="18" x14ac:dyDescent="0.35">
      <c r="A36" s="307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02"/>
      <c r="R36" s="541"/>
    </row>
    <row r="37" spans="1:18" ht="18" x14ac:dyDescent="0.35">
      <c r="A37" s="305"/>
      <c r="B37" s="303"/>
      <c r="C37" s="303"/>
      <c r="D37" s="303"/>
      <c r="E37" s="303"/>
      <c r="F37" s="303"/>
      <c r="G37" s="303"/>
      <c r="H37" s="303"/>
      <c r="I37" s="303"/>
      <c r="J37" s="312"/>
      <c r="K37" s="312"/>
      <c r="L37" s="312"/>
      <c r="M37" s="312"/>
      <c r="N37" s="312"/>
      <c r="O37" s="312"/>
      <c r="P37" s="312"/>
      <c r="Q37" s="302"/>
      <c r="R37" s="542"/>
    </row>
    <row r="38" spans="1:18" ht="18" x14ac:dyDescent="0.35">
      <c r="A38" s="305"/>
      <c r="B38" s="303"/>
      <c r="C38" s="303"/>
      <c r="D38" s="303"/>
      <c r="E38" s="303"/>
      <c r="F38" s="303"/>
      <c r="G38" s="303"/>
      <c r="H38" s="303"/>
      <c r="I38" s="303"/>
      <c r="J38" s="312"/>
      <c r="K38" s="312"/>
      <c r="L38" s="312"/>
      <c r="M38" s="312"/>
      <c r="N38" s="312"/>
      <c r="O38" s="312"/>
      <c r="P38" s="312"/>
      <c r="Q38" s="302"/>
      <c r="R38" s="542"/>
    </row>
    <row r="39" spans="1:18" ht="18" x14ac:dyDescent="0.35">
      <c r="A39" s="307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02"/>
      <c r="R39" s="541"/>
    </row>
    <row r="40" spans="1:18" ht="18" x14ac:dyDescent="0.35">
      <c r="A40" s="305"/>
      <c r="B40" s="303"/>
      <c r="C40" s="303"/>
      <c r="D40" s="303"/>
      <c r="E40" s="303"/>
      <c r="F40" s="303"/>
      <c r="G40" s="303"/>
      <c r="H40" s="303"/>
      <c r="I40" s="303"/>
      <c r="J40" s="312"/>
      <c r="K40" s="312"/>
      <c r="L40" s="312"/>
      <c r="M40" s="312"/>
      <c r="N40" s="312"/>
      <c r="O40" s="312"/>
      <c r="P40" s="312"/>
      <c r="Q40" s="302"/>
      <c r="R40" s="304"/>
    </row>
    <row r="41" spans="1:18" ht="18" x14ac:dyDescent="0.35">
      <c r="A41" s="305"/>
      <c r="B41" s="303"/>
      <c r="C41" s="303"/>
      <c r="D41" s="303"/>
      <c r="E41" s="303"/>
      <c r="F41" s="303"/>
      <c r="G41" s="303"/>
      <c r="H41" s="303"/>
      <c r="I41" s="303"/>
      <c r="J41" s="312"/>
      <c r="K41" s="312"/>
      <c r="L41" s="312"/>
      <c r="M41" s="312"/>
      <c r="N41" s="312"/>
      <c r="O41" s="312"/>
      <c r="P41" s="312"/>
      <c r="Q41" s="302"/>
      <c r="R41" s="304"/>
    </row>
  </sheetData>
  <mergeCells count="1">
    <mergeCell ref="B7:R7"/>
  </mergeCells>
  <pageMargins left="0.11811023622047245" right="0.11811023622047245" top="0.15748031496062992" bottom="0.15748031496062992" header="0.31496062992125984" footer="0.31496062992125984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L78"/>
  <sheetViews>
    <sheetView topLeftCell="A16" zoomScale="70" zoomScaleNormal="70" workbookViewId="0">
      <selection activeCell="T51" sqref="T51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4" width="7.6640625" style="16" customWidth="1"/>
    <col min="5" max="5" width="12.5546875" style="16" customWidth="1"/>
    <col min="6" max="6" width="9.44140625" style="16" customWidth="1"/>
    <col min="7" max="13" width="7.6640625" style="16" customWidth="1"/>
    <col min="14" max="14" width="8.6640625" style="16" customWidth="1"/>
    <col min="15" max="15" width="4.6640625" style="16" customWidth="1"/>
    <col min="16" max="16" width="7.6640625" style="16" customWidth="1"/>
    <col min="17" max="23" width="9.5546875" style="14" customWidth="1"/>
    <col min="24" max="24" width="10.44140625" style="14" customWidth="1"/>
    <col min="25" max="25" width="11.44140625" style="14" customWidth="1"/>
    <col min="26" max="38" width="5.6640625" style="14"/>
    <col min="39" max="221" width="5.6640625" style="16"/>
    <col min="222" max="222" width="9.5546875" style="16" customWidth="1"/>
    <col min="223" max="223" width="6.5546875" style="16" bestFit="1" customWidth="1"/>
    <col min="224" max="224" width="5.6640625" style="16"/>
    <col min="225" max="235" width="7.6640625" style="16" customWidth="1"/>
    <col min="236" max="236" width="4.6640625" style="16" customWidth="1"/>
    <col min="237" max="237" width="7.6640625" style="16" customWidth="1"/>
    <col min="238" max="238" width="6.33203125" style="16" customWidth="1"/>
    <col min="239" max="239" width="47.6640625" style="16" bestFit="1" customWidth="1"/>
    <col min="240" max="241" width="6.33203125" style="16" bestFit="1" customWidth="1"/>
    <col min="242" max="242" width="6.6640625" style="16" bestFit="1" customWidth="1"/>
    <col min="243" max="243" width="5.6640625" style="16"/>
    <col min="244" max="245" width="6.33203125" style="16" bestFit="1" customWidth="1"/>
    <col min="246" max="263" width="5.6640625" style="16"/>
    <col min="264" max="264" width="6.5546875" style="16" bestFit="1" customWidth="1"/>
    <col min="265" max="265" width="18.6640625" style="16" customWidth="1"/>
    <col min="266" max="266" width="4.33203125" style="16" customWidth="1"/>
    <col min="267" max="267" width="10.6640625" style="16" customWidth="1"/>
    <col min="268" max="279" width="9.5546875" style="16" customWidth="1"/>
    <col min="280" max="280" width="10.44140625" style="16" customWidth="1"/>
    <col min="281" max="281" width="11.44140625" style="16" customWidth="1"/>
    <col min="282" max="477" width="5.6640625" style="16"/>
    <col min="478" max="478" width="9.5546875" style="16" customWidth="1"/>
    <col min="479" max="479" width="6.5546875" style="16" bestFit="1" customWidth="1"/>
    <col min="480" max="480" width="5.6640625" style="16"/>
    <col min="481" max="491" width="7.6640625" style="16" customWidth="1"/>
    <col min="492" max="492" width="4.6640625" style="16" customWidth="1"/>
    <col min="493" max="493" width="7.6640625" style="16" customWidth="1"/>
    <col min="494" max="494" width="6.33203125" style="16" customWidth="1"/>
    <col min="495" max="495" width="47.6640625" style="16" bestFit="1" customWidth="1"/>
    <col min="496" max="497" width="6.33203125" style="16" bestFit="1" customWidth="1"/>
    <col min="498" max="498" width="6.6640625" style="16" bestFit="1" customWidth="1"/>
    <col min="499" max="499" width="5.6640625" style="16"/>
    <col min="500" max="501" width="6.33203125" style="16" bestFit="1" customWidth="1"/>
    <col min="502" max="519" width="5.6640625" style="16"/>
    <col min="520" max="520" width="6.5546875" style="16" bestFit="1" customWidth="1"/>
    <col min="521" max="521" width="18.6640625" style="16" customWidth="1"/>
    <col min="522" max="522" width="4.33203125" style="16" customWidth="1"/>
    <col min="523" max="523" width="10.6640625" style="16" customWidth="1"/>
    <col min="524" max="535" width="9.5546875" style="16" customWidth="1"/>
    <col min="536" max="536" width="10.44140625" style="16" customWidth="1"/>
    <col min="537" max="537" width="11.44140625" style="16" customWidth="1"/>
    <col min="538" max="733" width="5.6640625" style="16"/>
    <col min="734" max="734" width="9.5546875" style="16" customWidth="1"/>
    <col min="735" max="735" width="6.5546875" style="16" bestFit="1" customWidth="1"/>
    <col min="736" max="736" width="5.6640625" style="16"/>
    <col min="737" max="747" width="7.6640625" style="16" customWidth="1"/>
    <col min="748" max="748" width="4.6640625" style="16" customWidth="1"/>
    <col min="749" max="749" width="7.6640625" style="16" customWidth="1"/>
    <col min="750" max="750" width="6.33203125" style="16" customWidth="1"/>
    <col min="751" max="751" width="47.6640625" style="16" bestFit="1" customWidth="1"/>
    <col min="752" max="753" width="6.33203125" style="16" bestFit="1" customWidth="1"/>
    <col min="754" max="754" width="6.6640625" style="16" bestFit="1" customWidth="1"/>
    <col min="755" max="755" width="5.6640625" style="16"/>
    <col min="756" max="757" width="6.33203125" style="16" bestFit="1" customWidth="1"/>
    <col min="758" max="775" width="5.6640625" style="16"/>
    <col min="776" max="776" width="6.5546875" style="16" bestFit="1" customWidth="1"/>
    <col min="777" max="777" width="18.6640625" style="16" customWidth="1"/>
    <col min="778" max="778" width="4.33203125" style="16" customWidth="1"/>
    <col min="779" max="779" width="10.6640625" style="16" customWidth="1"/>
    <col min="780" max="791" width="9.5546875" style="16" customWidth="1"/>
    <col min="792" max="792" width="10.44140625" style="16" customWidth="1"/>
    <col min="793" max="793" width="11.44140625" style="16" customWidth="1"/>
    <col min="794" max="989" width="5.6640625" style="16"/>
    <col min="990" max="990" width="9.5546875" style="16" customWidth="1"/>
    <col min="991" max="991" width="6.5546875" style="16" bestFit="1" customWidth="1"/>
    <col min="992" max="992" width="5.6640625" style="16"/>
    <col min="993" max="1003" width="7.6640625" style="16" customWidth="1"/>
    <col min="1004" max="1004" width="4.6640625" style="16" customWidth="1"/>
    <col min="1005" max="1005" width="7.6640625" style="16" customWidth="1"/>
    <col min="1006" max="1006" width="6.33203125" style="16" customWidth="1"/>
    <col min="1007" max="1007" width="47.6640625" style="16" bestFit="1" customWidth="1"/>
    <col min="1008" max="1009" width="6.33203125" style="16" bestFit="1" customWidth="1"/>
    <col min="1010" max="1010" width="6.6640625" style="16" bestFit="1" customWidth="1"/>
    <col min="1011" max="1011" width="5.6640625" style="16"/>
    <col min="1012" max="1013" width="6.33203125" style="16" bestFit="1" customWidth="1"/>
    <col min="1014" max="1031" width="5.6640625" style="16"/>
    <col min="1032" max="1032" width="6.5546875" style="16" bestFit="1" customWidth="1"/>
    <col min="1033" max="1033" width="18.6640625" style="16" customWidth="1"/>
    <col min="1034" max="1034" width="4.33203125" style="16" customWidth="1"/>
    <col min="1035" max="1035" width="10.6640625" style="16" customWidth="1"/>
    <col min="1036" max="1047" width="9.5546875" style="16" customWidth="1"/>
    <col min="1048" max="1048" width="10.44140625" style="16" customWidth="1"/>
    <col min="1049" max="1049" width="11.44140625" style="16" customWidth="1"/>
    <col min="1050" max="1245" width="5.6640625" style="16"/>
    <col min="1246" max="1246" width="9.5546875" style="16" customWidth="1"/>
    <col min="1247" max="1247" width="6.5546875" style="16" bestFit="1" customWidth="1"/>
    <col min="1248" max="1248" width="5.6640625" style="16"/>
    <col min="1249" max="1259" width="7.6640625" style="16" customWidth="1"/>
    <col min="1260" max="1260" width="4.6640625" style="16" customWidth="1"/>
    <col min="1261" max="1261" width="7.6640625" style="16" customWidth="1"/>
    <col min="1262" max="1262" width="6.33203125" style="16" customWidth="1"/>
    <col min="1263" max="1263" width="47.6640625" style="16" bestFit="1" customWidth="1"/>
    <col min="1264" max="1265" width="6.33203125" style="16" bestFit="1" customWidth="1"/>
    <col min="1266" max="1266" width="6.6640625" style="16" bestFit="1" customWidth="1"/>
    <col min="1267" max="1267" width="5.6640625" style="16"/>
    <col min="1268" max="1269" width="6.33203125" style="16" bestFit="1" customWidth="1"/>
    <col min="1270" max="1287" width="5.6640625" style="16"/>
    <col min="1288" max="1288" width="6.5546875" style="16" bestFit="1" customWidth="1"/>
    <col min="1289" max="1289" width="18.6640625" style="16" customWidth="1"/>
    <col min="1290" max="1290" width="4.33203125" style="16" customWidth="1"/>
    <col min="1291" max="1291" width="10.6640625" style="16" customWidth="1"/>
    <col min="1292" max="1303" width="9.5546875" style="16" customWidth="1"/>
    <col min="1304" max="1304" width="10.44140625" style="16" customWidth="1"/>
    <col min="1305" max="1305" width="11.44140625" style="16" customWidth="1"/>
    <col min="1306" max="1501" width="5.6640625" style="16"/>
    <col min="1502" max="1502" width="9.5546875" style="16" customWidth="1"/>
    <col min="1503" max="1503" width="6.5546875" style="16" bestFit="1" customWidth="1"/>
    <col min="1504" max="1504" width="5.6640625" style="16"/>
    <col min="1505" max="1515" width="7.6640625" style="16" customWidth="1"/>
    <col min="1516" max="1516" width="4.6640625" style="16" customWidth="1"/>
    <col min="1517" max="1517" width="7.6640625" style="16" customWidth="1"/>
    <col min="1518" max="1518" width="6.33203125" style="16" customWidth="1"/>
    <col min="1519" max="1519" width="47.6640625" style="16" bestFit="1" customWidth="1"/>
    <col min="1520" max="1521" width="6.33203125" style="16" bestFit="1" customWidth="1"/>
    <col min="1522" max="1522" width="6.6640625" style="16" bestFit="1" customWidth="1"/>
    <col min="1523" max="1523" width="5.6640625" style="16"/>
    <col min="1524" max="1525" width="6.33203125" style="16" bestFit="1" customWidth="1"/>
    <col min="1526" max="1543" width="5.6640625" style="16"/>
    <col min="1544" max="1544" width="6.5546875" style="16" bestFit="1" customWidth="1"/>
    <col min="1545" max="1545" width="18.6640625" style="16" customWidth="1"/>
    <col min="1546" max="1546" width="4.33203125" style="16" customWidth="1"/>
    <col min="1547" max="1547" width="10.6640625" style="16" customWidth="1"/>
    <col min="1548" max="1559" width="9.5546875" style="16" customWidth="1"/>
    <col min="1560" max="1560" width="10.44140625" style="16" customWidth="1"/>
    <col min="1561" max="1561" width="11.44140625" style="16" customWidth="1"/>
    <col min="1562" max="1757" width="5.6640625" style="16"/>
    <col min="1758" max="1758" width="9.5546875" style="16" customWidth="1"/>
    <col min="1759" max="1759" width="6.5546875" style="16" bestFit="1" customWidth="1"/>
    <col min="1760" max="1760" width="5.6640625" style="16"/>
    <col min="1761" max="1771" width="7.6640625" style="16" customWidth="1"/>
    <col min="1772" max="1772" width="4.6640625" style="16" customWidth="1"/>
    <col min="1773" max="1773" width="7.6640625" style="16" customWidth="1"/>
    <col min="1774" max="1774" width="6.33203125" style="16" customWidth="1"/>
    <col min="1775" max="1775" width="47.6640625" style="16" bestFit="1" customWidth="1"/>
    <col min="1776" max="1777" width="6.33203125" style="16" bestFit="1" customWidth="1"/>
    <col min="1778" max="1778" width="6.6640625" style="16" bestFit="1" customWidth="1"/>
    <col min="1779" max="1779" width="5.6640625" style="16"/>
    <col min="1780" max="1781" width="6.33203125" style="16" bestFit="1" customWidth="1"/>
    <col min="1782" max="1799" width="5.6640625" style="16"/>
    <col min="1800" max="1800" width="6.5546875" style="16" bestFit="1" customWidth="1"/>
    <col min="1801" max="1801" width="18.6640625" style="16" customWidth="1"/>
    <col min="1802" max="1802" width="4.33203125" style="16" customWidth="1"/>
    <col min="1803" max="1803" width="10.6640625" style="16" customWidth="1"/>
    <col min="1804" max="1815" width="9.5546875" style="16" customWidth="1"/>
    <col min="1816" max="1816" width="10.44140625" style="16" customWidth="1"/>
    <col min="1817" max="1817" width="11.44140625" style="16" customWidth="1"/>
    <col min="1818" max="2013" width="5.6640625" style="16"/>
    <col min="2014" max="2014" width="9.5546875" style="16" customWidth="1"/>
    <col min="2015" max="2015" width="6.5546875" style="16" bestFit="1" customWidth="1"/>
    <col min="2016" max="2016" width="5.6640625" style="16"/>
    <col min="2017" max="2027" width="7.6640625" style="16" customWidth="1"/>
    <col min="2028" max="2028" width="4.6640625" style="16" customWidth="1"/>
    <col min="2029" max="2029" width="7.6640625" style="16" customWidth="1"/>
    <col min="2030" max="2030" width="6.33203125" style="16" customWidth="1"/>
    <col min="2031" max="2031" width="47.6640625" style="16" bestFit="1" customWidth="1"/>
    <col min="2032" max="2033" width="6.33203125" style="16" bestFit="1" customWidth="1"/>
    <col min="2034" max="2034" width="6.6640625" style="16" bestFit="1" customWidth="1"/>
    <col min="2035" max="2035" width="5.6640625" style="16"/>
    <col min="2036" max="2037" width="6.33203125" style="16" bestFit="1" customWidth="1"/>
    <col min="2038" max="2055" width="5.6640625" style="16"/>
    <col min="2056" max="2056" width="6.5546875" style="16" bestFit="1" customWidth="1"/>
    <col min="2057" max="2057" width="18.6640625" style="16" customWidth="1"/>
    <col min="2058" max="2058" width="4.33203125" style="16" customWidth="1"/>
    <col min="2059" max="2059" width="10.6640625" style="16" customWidth="1"/>
    <col min="2060" max="2071" width="9.5546875" style="16" customWidth="1"/>
    <col min="2072" max="2072" width="10.44140625" style="16" customWidth="1"/>
    <col min="2073" max="2073" width="11.44140625" style="16" customWidth="1"/>
    <col min="2074" max="2269" width="5.6640625" style="16"/>
    <col min="2270" max="2270" width="9.5546875" style="16" customWidth="1"/>
    <col min="2271" max="2271" width="6.5546875" style="16" bestFit="1" customWidth="1"/>
    <col min="2272" max="2272" width="5.6640625" style="16"/>
    <col min="2273" max="2283" width="7.6640625" style="16" customWidth="1"/>
    <col min="2284" max="2284" width="4.6640625" style="16" customWidth="1"/>
    <col min="2285" max="2285" width="7.6640625" style="16" customWidth="1"/>
    <col min="2286" max="2286" width="6.33203125" style="16" customWidth="1"/>
    <col min="2287" max="2287" width="47.6640625" style="16" bestFit="1" customWidth="1"/>
    <col min="2288" max="2289" width="6.33203125" style="16" bestFit="1" customWidth="1"/>
    <col min="2290" max="2290" width="6.6640625" style="16" bestFit="1" customWidth="1"/>
    <col min="2291" max="2291" width="5.6640625" style="16"/>
    <col min="2292" max="2293" width="6.33203125" style="16" bestFit="1" customWidth="1"/>
    <col min="2294" max="2311" width="5.6640625" style="16"/>
    <col min="2312" max="2312" width="6.5546875" style="16" bestFit="1" customWidth="1"/>
    <col min="2313" max="2313" width="18.6640625" style="16" customWidth="1"/>
    <col min="2314" max="2314" width="4.33203125" style="16" customWidth="1"/>
    <col min="2315" max="2315" width="10.6640625" style="16" customWidth="1"/>
    <col min="2316" max="2327" width="9.5546875" style="16" customWidth="1"/>
    <col min="2328" max="2328" width="10.44140625" style="16" customWidth="1"/>
    <col min="2329" max="2329" width="11.44140625" style="16" customWidth="1"/>
    <col min="2330" max="2525" width="5.6640625" style="16"/>
    <col min="2526" max="2526" width="9.5546875" style="16" customWidth="1"/>
    <col min="2527" max="2527" width="6.5546875" style="16" bestFit="1" customWidth="1"/>
    <col min="2528" max="2528" width="5.6640625" style="16"/>
    <col min="2529" max="2539" width="7.6640625" style="16" customWidth="1"/>
    <col min="2540" max="2540" width="4.6640625" style="16" customWidth="1"/>
    <col min="2541" max="2541" width="7.6640625" style="16" customWidth="1"/>
    <col min="2542" max="2542" width="6.33203125" style="16" customWidth="1"/>
    <col min="2543" max="2543" width="47.6640625" style="16" bestFit="1" customWidth="1"/>
    <col min="2544" max="2545" width="6.33203125" style="16" bestFit="1" customWidth="1"/>
    <col min="2546" max="2546" width="6.6640625" style="16" bestFit="1" customWidth="1"/>
    <col min="2547" max="2547" width="5.6640625" style="16"/>
    <col min="2548" max="2549" width="6.33203125" style="16" bestFit="1" customWidth="1"/>
    <col min="2550" max="2567" width="5.6640625" style="16"/>
    <col min="2568" max="2568" width="6.5546875" style="16" bestFit="1" customWidth="1"/>
    <col min="2569" max="2569" width="18.6640625" style="16" customWidth="1"/>
    <col min="2570" max="2570" width="4.33203125" style="16" customWidth="1"/>
    <col min="2571" max="2571" width="10.6640625" style="16" customWidth="1"/>
    <col min="2572" max="2583" width="9.5546875" style="16" customWidth="1"/>
    <col min="2584" max="2584" width="10.44140625" style="16" customWidth="1"/>
    <col min="2585" max="2585" width="11.44140625" style="16" customWidth="1"/>
    <col min="2586" max="2781" width="5.6640625" style="16"/>
    <col min="2782" max="2782" width="9.5546875" style="16" customWidth="1"/>
    <col min="2783" max="2783" width="6.5546875" style="16" bestFit="1" customWidth="1"/>
    <col min="2784" max="2784" width="5.6640625" style="16"/>
    <col min="2785" max="2795" width="7.6640625" style="16" customWidth="1"/>
    <col min="2796" max="2796" width="4.6640625" style="16" customWidth="1"/>
    <col min="2797" max="2797" width="7.6640625" style="16" customWidth="1"/>
    <col min="2798" max="2798" width="6.33203125" style="16" customWidth="1"/>
    <col min="2799" max="2799" width="47.6640625" style="16" bestFit="1" customWidth="1"/>
    <col min="2800" max="2801" width="6.33203125" style="16" bestFit="1" customWidth="1"/>
    <col min="2802" max="2802" width="6.6640625" style="16" bestFit="1" customWidth="1"/>
    <col min="2803" max="2803" width="5.6640625" style="16"/>
    <col min="2804" max="2805" width="6.33203125" style="16" bestFit="1" customWidth="1"/>
    <col min="2806" max="2823" width="5.6640625" style="16"/>
    <col min="2824" max="2824" width="6.5546875" style="16" bestFit="1" customWidth="1"/>
    <col min="2825" max="2825" width="18.6640625" style="16" customWidth="1"/>
    <col min="2826" max="2826" width="4.33203125" style="16" customWidth="1"/>
    <col min="2827" max="2827" width="10.6640625" style="16" customWidth="1"/>
    <col min="2828" max="2839" width="9.5546875" style="16" customWidth="1"/>
    <col min="2840" max="2840" width="10.44140625" style="16" customWidth="1"/>
    <col min="2841" max="2841" width="11.44140625" style="16" customWidth="1"/>
    <col min="2842" max="3037" width="5.6640625" style="16"/>
    <col min="3038" max="3038" width="9.5546875" style="16" customWidth="1"/>
    <col min="3039" max="3039" width="6.5546875" style="16" bestFit="1" customWidth="1"/>
    <col min="3040" max="3040" width="5.6640625" style="16"/>
    <col min="3041" max="3051" width="7.6640625" style="16" customWidth="1"/>
    <col min="3052" max="3052" width="4.6640625" style="16" customWidth="1"/>
    <col min="3053" max="3053" width="7.6640625" style="16" customWidth="1"/>
    <col min="3054" max="3054" width="6.33203125" style="16" customWidth="1"/>
    <col min="3055" max="3055" width="47.6640625" style="16" bestFit="1" customWidth="1"/>
    <col min="3056" max="3057" width="6.33203125" style="16" bestFit="1" customWidth="1"/>
    <col min="3058" max="3058" width="6.6640625" style="16" bestFit="1" customWidth="1"/>
    <col min="3059" max="3059" width="5.6640625" style="16"/>
    <col min="3060" max="3061" width="6.33203125" style="16" bestFit="1" customWidth="1"/>
    <col min="3062" max="3079" width="5.6640625" style="16"/>
    <col min="3080" max="3080" width="6.5546875" style="16" bestFit="1" customWidth="1"/>
    <col min="3081" max="3081" width="18.6640625" style="16" customWidth="1"/>
    <col min="3082" max="3082" width="4.33203125" style="16" customWidth="1"/>
    <col min="3083" max="3083" width="10.6640625" style="16" customWidth="1"/>
    <col min="3084" max="3095" width="9.5546875" style="16" customWidth="1"/>
    <col min="3096" max="3096" width="10.44140625" style="16" customWidth="1"/>
    <col min="3097" max="3097" width="11.44140625" style="16" customWidth="1"/>
    <col min="3098" max="3293" width="5.6640625" style="16"/>
    <col min="3294" max="3294" width="9.5546875" style="16" customWidth="1"/>
    <col min="3295" max="3295" width="6.5546875" style="16" bestFit="1" customWidth="1"/>
    <col min="3296" max="3296" width="5.6640625" style="16"/>
    <col min="3297" max="3307" width="7.6640625" style="16" customWidth="1"/>
    <col min="3308" max="3308" width="4.6640625" style="16" customWidth="1"/>
    <col min="3309" max="3309" width="7.6640625" style="16" customWidth="1"/>
    <col min="3310" max="3310" width="6.33203125" style="16" customWidth="1"/>
    <col min="3311" max="3311" width="47.6640625" style="16" bestFit="1" customWidth="1"/>
    <col min="3312" max="3313" width="6.33203125" style="16" bestFit="1" customWidth="1"/>
    <col min="3314" max="3314" width="6.6640625" style="16" bestFit="1" customWidth="1"/>
    <col min="3315" max="3315" width="5.6640625" style="16"/>
    <col min="3316" max="3317" width="6.33203125" style="16" bestFit="1" customWidth="1"/>
    <col min="3318" max="3335" width="5.6640625" style="16"/>
    <col min="3336" max="3336" width="6.5546875" style="16" bestFit="1" customWidth="1"/>
    <col min="3337" max="3337" width="18.6640625" style="16" customWidth="1"/>
    <col min="3338" max="3338" width="4.33203125" style="16" customWidth="1"/>
    <col min="3339" max="3339" width="10.6640625" style="16" customWidth="1"/>
    <col min="3340" max="3351" width="9.5546875" style="16" customWidth="1"/>
    <col min="3352" max="3352" width="10.44140625" style="16" customWidth="1"/>
    <col min="3353" max="3353" width="11.44140625" style="16" customWidth="1"/>
    <col min="3354" max="3549" width="5.6640625" style="16"/>
    <col min="3550" max="3550" width="9.5546875" style="16" customWidth="1"/>
    <col min="3551" max="3551" width="6.5546875" style="16" bestFit="1" customWidth="1"/>
    <col min="3552" max="3552" width="5.6640625" style="16"/>
    <col min="3553" max="3563" width="7.6640625" style="16" customWidth="1"/>
    <col min="3564" max="3564" width="4.6640625" style="16" customWidth="1"/>
    <col min="3565" max="3565" width="7.6640625" style="16" customWidth="1"/>
    <col min="3566" max="3566" width="6.33203125" style="16" customWidth="1"/>
    <col min="3567" max="3567" width="47.6640625" style="16" bestFit="1" customWidth="1"/>
    <col min="3568" max="3569" width="6.33203125" style="16" bestFit="1" customWidth="1"/>
    <col min="3570" max="3570" width="6.6640625" style="16" bestFit="1" customWidth="1"/>
    <col min="3571" max="3571" width="5.6640625" style="16"/>
    <col min="3572" max="3573" width="6.33203125" style="16" bestFit="1" customWidth="1"/>
    <col min="3574" max="3591" width="5.6640625" style="16"/>
    <col min="3592" max="3592" width="6.5546875" style="16" bestFit="1" customWidth="1"/>
    <col min="3593" max="3593" width="18.6640625" style="16" customWidth="1"/>
    <col min="3594" max="3594" width="4.33203125" style="16" customWidth="1"/>
    <col min="3595" max="3595" width="10.6640625" style="16" customWidth="1"/>
    <col min="3596" max="3607" width="9.5546875" style="16" customWidth="1"/>
    <col min="3608" max="3608" width="10.44140625" style="16" customWidth="1"/>
    <col min="3609" max="3609" width="11.44140625" style="16" customWidth="1"/>
    <col min="3610" max="3805" width="5.6640625" style="16"/>
    <col min="3806" max="3806" width="9.5546875" style="16" customWidth="1"/>
    <col min="3807" max="3807" width="6.5546875" style="16" bestFit="1" customWidth="1"/>
    <col min="3808" max="3808" width="5.6640625" style="16"/>
    <col min="3809" max="3819" width="7.6640625" style="16" customWidth="1"/>
    <col min="3820" max="3820" width="4.6640625" style="16" customWidth="1"/>
    <col min="3821" max="3821" width="7.6640625" style="16" customWidth="1"/>
    <col min="3822" max="3822" width="6.33203125" style="16" customWidth="1"/>
    <col min="3823" max="3823" width="47.6640625" style="16" bestFit="1" customWidth="1"/>
    <col min="3824" max="3825" width="6.33203125" style="16" bestFit="1" customWidth="1"/>
    <col min="3826" max="3826" width="6.6640625" style="16" bestFit="1" customWidth="1"/>
    <col min="3827" max="3827" width="5.6640625" style="16"/>
    <col min="3828" max="3829" width="6.33203125" style="16" bestFit="1" customWidth="1"/>
    <col min="3830" max="3847" width="5.6640625" style="16"/>
    <col min="3848" max="3848" width="6.5546875" style="16" bestFit="1" customWidth="1"/>
    <col min="3849" max="3849" width="18.6640625" style="16" customWidth="1"/>
    <col min="3850" max="3850" width="4.33203125" style="16" customWidth="1"/>
    <col min="3851" max="3851" width="10.6640625" style="16" customWidth="1"/>
    <col min="3852" max="3863" width="9.5546875" style="16" customWidth="1"/>
    <col min="3864" max="3864" width="10.44140625" style="16" customWidth="1"/>
    <col min="3865" max="3865" width="11.44140625" style="16" customWidth="1"/>
    <col min="3866" max="4061" width="5.6640625" style="16"/>
    <col min="4062" max="4062" width="9.5546875" style="16" customWidth="1"/>
    <col min="4063" max="4063" width="6.5546875" style="16" bestFit="1" customWidth="1"/>
    <col min="4064" max="4064" width="5.6640625" style="16"/>
    <col min="4065" max="4075" width="7.6640625" style="16" customWidth="1"/>
    <col min="4076" max="4076" width="4.6640625" style="16" customWidth="1"/>
    <col min="4077" max="4077" width="7.6640625" style="16" customWidth="1"/>
    <col min="4078" max="4078" width="6.33203125" style="16" customWidth="1"/>
    <col min="4079" max="4079" width="47.6640625" style="16" bestFit="1" customWidth="1"/>
    <col min="4080" max="4081" width="6.33203125" style="16" bestFit="1" customWidth="1"/>
    <col min="4082" max="4082" width="6.6640625" style="16" bestFit="1" customWidth="1"/>
    <col min="4083" max="4083" width="5.6640625" style="16"/>
    <col min="4084" max="4085" width="6.33203125" style="16" bestFit="1" customWidth="1"/>
    <col min="4086" max="4103" width="5.6640625" style="16"/>
    <col min="4104" max="4104" width="6.5546875" style="16" bestFit="1" customWidth="1"/>
    <col min="4105" max="4105" width="18.6640625" style="16" customWidth="1"/>
    <col min="4106" max="4106" width="4.33203125" style="16" customWidth="1"/>
    <col min="4107" max="4107" width="10.6640625" style="16" customWidth="1"/>
    <col min="4108" max="4119" width="9.5546875" style="16" customWidth="1"/>
    <col min="4120" max="4120" width="10.44140625" style="16" customWidth="1"/>
    <col min="4121" max="4121" width="11.44140625" style="16" customWidth="1"/>
    <col min="4122" max="4317" width="5.6640625" style="16"/>
    <col min="4318" max="4318" width="9.5546875" style="16" customWidth="1"/>
    <col min="4319" max="4319" width="6.5546875" style="16" bestFit="1" customWidth="1"/>
    <col min="4320" max="4320" width="5.6640625" style="16"/>
    <col min="4321" max="4331" width="7.6640625" style="16" customWidth="1"/>
    <col min="4332" max="4332" width="4.6640625" style="16" customWidth="1"/>
    <col min="4333" max="4333" width="7.6640625" style="16" customWidth="1"/>
    <col min="4334" max="4334" width="6.33203125" style="16" customWidth="1"/>
    <col min="4335" max="4335" width="47.6640625" style="16" bestFit="1" customWidth="1"/>
    <col min="4336" max="4337" width="6.33203125" style="16" bestFit="1" customWidth="1"/>
    <col min="4338" max="4338" width="6.6640625" style="16" bestFit="1" customWidth="1"/>
    <col min="4339" max="4339" width="5.6640625" style="16"/>
    <col min="4340" max="4341" width="6.33203125" style="16" bestFit="1" customWidth="1"/>
    <col min="4342" max="4359" width="5.6640625" style="16"/>
    <col min="4360" max="4360" width="6.5546875" style="16" bestFit="1" customWidth="1"/>
    <col min="4361" max="4361" width="18.6640625" style="16" customWidth="1"/>
    <col min="4362" max="4362" width="4.33203125" style="16" customWidth="1"/>
    <col min="4363" max="4363" width="10.6640625" style="16" customWidth="1"/>
    <col min="4364" max="4375" width="9.5546875" style="16" customWidth="1"/>
    <col min="4376" max="4376" width="10.44140625" style="16" customWidth="1"/>
    <col min="4377" max="4377" width="11.44140625" style="16" customWidth="1"/>
    <col min="4378" max="4573" width="5.6640625" style="16"/>
    <col min="4574" max="4574" width="9.5546875" style="16" customWidth="1"/>
    <col min="4575" max="4575" width="6.5546875" style="16" bestFit="1" customWidth="1"/>
    <col min="4576" max="4576" width="5.6640625" style="16"/>
    <col min="4577" max="4587" width="7.6640625" style="16" customWidth="1"/>
    <col min="4588" max="4588" width="4.6640625" style="16" customWidth="1"/>
    <col min="4589" max="4589" width="7.6640625" style="16" customWidth="1"/>
    <col min="4590" max="4590" width="6.33203125" style="16" customWidth="1"/>
    <col min="4591" max="4591" width="47.6640625" style="16" bestFit="1" customWidth="1"/>
    <col min="4592" max="4593" width="6.33203125" style="16" bestFit="1" customWidth="1"/>
    <col min="4594" max="4594" width="6.6640625" style="16" bestFit="1" customWidth="1"/>
    <col min="4595" max="4595" width="5.6640625" style="16"/>
    <col min="4596" max="4597" width="6.33203125" style="16" bestFit="1" customWidth="1"/>
    <col min="4598" max="4615" width="5.6640625" style="16"/>
    <col min="4616" max="4616" width="6.5546875" style="16" bestFit="1" customWidth="1"/>
    <col min="4617" max="4617" width="18.6640625" style="16" customWidth="1"/>
    <col min="4618" max="4618" width="4.33203125" style="16" customWidth="1"/>
    <col min="4619" max="4619" width="10.6640625" style="16" customWidth="1"/>
    <col min="4620" max="4631" width="9.5546875" style="16" customWidth="1"/>
    <col min="4632" max="4632" width="10.44140625" style="16" customWidth="1"/>
    <col min="4633" max="4633" width="11.44140625" style="16" customWidth="1"/>
    <col min="4634" max="4829" width="5.6640625" style="16"/>
    <col min="4830" max="4830" width="9.5546875" style="16" customWidth="1"/>
    <col min="4831" max="4831" width="6.5546875" style="16" bestFit="1" customWidth="1"/>
    <col min="4832" max="4832" width="5.6640625" style="16"/>
    <col min="4833" max="4843" width="7.6640625" style="16" customWidth="1"/>
    <col min="4844" max="4844" width="4.6640625" style="16" customWidth="1"/>
    <col min="4845" max="4845" width="7.6640625" style="16" customWidth="1"/>
    <col min="4846" max="4846" width="6.33203125" style="16" customWidth="1"/>
    <col min="4847" max="4847" width="47.6640625" style="16" bestFit="1" customWidth="1"/>
    <col min="4848" max="4849" width="6.33203125" style="16" bestFit="1" customWidth="1"/>
    <col min="4850" max="4850" width="6.6640625" style="16" bestFit="1" customWidth="1"/>
    <col min="4851" max="4851" width="5.6640625" style="16"/>
    <col min="4852" max="4853" width="6.33203125" style="16" bestFit="1" customWidth="1"/>
    <col min="4854" max="4871" width="5.6640625" style="16"/>
    <col min="4872" max="4872" width="6.5546875" style="16" bestFit="1" customWidth="1"/>
    <col min="4873" max="4873" width="18.6640625" style="16" customWidth="1"/>
    <col min="4874" max="4874" width="4.33203125" style="16" customWidth="1"/>
    <col min="4875" max="4875" width="10.6640625" style="16" customWidth="1"/>
    <col min="4876" max="4887" width="9.5546875" style="16" customWidth="1"/>
    <col min="4888" max="4888" width="10.44140625" style="16" customWidth="1"/>
    <col min="4889" max="4889" width="11.44140625" style="16" customWidth="1"/>
    <col min="4890" max="5085" width="5.6640625" style="16"/>
    <col min="5086" max="5086" width="9.5546875" style="16" customWidth="1"/>
    <col min="5087" max="5087" width="6.5546875" style="16" bestFit="1" customWidth="1"/>
    <col min="5088" max="5088" width="5.6640625" style="16"/>
    <col min="5089" max="5099" width="7.6640625" style="16" customWidth="1"/>
    <col min="5100" max="5100" width="4.6640625" style="16" customWidth="1"/>
    <col min="5101" max="5101" width="7.6640625" style="16" customWidth="1"/>
    <col min="5102" max="5102" width="6.33203125" style="16" customWidth="1"/>
    <col min="5103" max="5103" width="47.6640625" style="16" bestFit="1" customWidth="1"/>
    <col min="5104" max="5105" width="6.33203125" style="16" bestFit="1" customWidth="1"/>
    <col min="5106" max="5106" width="6.6640625" style="16" bestFit="1" customWidth="1"/>
    <col min="5107" max="5107" width="5.6640625" style="16"/>
    <col min="5108" max="5109" width="6.33203125" style="16" bestFit="1" customWidth="1"/>
    <col min="5110" max="5127" width="5.6640625" style="16"/>
    <col min="5128" max="5128" width="6.5546875" style="16" bestFit="1" customWidth="1"/>
    <col min="5129" max="5129" width="18.6640625" style="16" customWidth="1"/>
    <col min="5130" max="5130" width="4.33203125" style="16" customWidth="1"/>
    <col min="5131" max="5131" width="10.6640625" style="16" customWidth="1"/>
    <col min="5132" max="5143" width="9.5546875" style="16" customWidth="1"/>
    <col min="5144" max="5144" width="10.44140625" style="16" customWidth="1"/>
    <col min="5145" max="5145" width="11.44140625" style="16" customWidth="1"/>
    <col min="5146" max="5341" width="5.6640625" style="16"/>
    <col min="5342" max="5342" width="9.5546875" style="16" customWidth="1"/>
    <col min="5343" max="5343" width="6.5546875" style="16" bestFit="1" customWidth="1"/>
    <col min="5344" max="5344" width="5.6640625" style="16"/>
    <col min="5345" max="5355" width="7.6640625" style="16" customWidth="1"/>
    <col min="5356" max="5356" width="4.6640625" style="16" customWidth="1"/>
    <col min="5357" max="5357" width="7.6640625" style="16" customWidth="1"/>
    <col min="5358" max="5358" width="6.33203125" style="16" customWidth="1"/>
    <col min="5359" max="5359" width="47.6640625" style="16" bestFit="1" customWidth="1"/>
    <col min="5360" max="5361" width="6.33203125" style="16" bestFit="1" customWidth="1"/>
    <col min="5362" max="5362" width="6.6640625" style="16" bestFit="1" customWidth="1"/>
    <col min="5363" max="5363" width="5.6640625" style="16"/>
    <col min="5364" max="5365" width="6.33203125" style="16" bestFit="1" customWidth="1"/>
    <col min="5366" max="5383" width="5.6640625" style="16"/>
    <col min="5384" max="5384" width="6.5546875" style="16" bestFit="1" customWidth="1"/>
    <col min="5385" max="5385" width="18.6640625" style="16" customWidth="1"/>
    <col min="5386" max="5386" width="4.33203125" style="16" customWidth="1"/>
    <col min="5387" max="5387" width="10.6640625" style="16" customWidth="1"/>
    <col min="5388" max="5399" width="9.5546875" style="16" customWidth="1"/>
    <col min="5400" max="5400" width="10.44140625" style="16" customWidth="1"/>
    <col min="5401" max="5401" width="11.44140625" style="16" customWidth="1"/>
    <col min="5402" max="5597" width="5.6640625" style="16"/>
    <col min="5598" max="5598" width="9.5546875" style="16" customWidth="1"/>
    <col min="5599" max="5599" width="6.5546875" style="16" bestFit="1" customWidth="1"/>
    <col min="5600" max="5600" width="5.6640625" style="16"/>
    <col min="5601" max="5611" width="7.6640625" style="16" customWidth="1"/>
    <col min="5612" max="5612" width="4.6640625" style="16" customWidth="1"/>
    <col min="5613" max="5613" width="7.6640625" style="16" customWidth="1"/>
    <col min="5614" max="5614" width="6.33203125" style="16" customWidth="1"/>
    <col min="5615" max="5615" width="47.6640625" style="16" bestFit="1" customWidth="1"/>
    <col min="5616" max="5617" width="6.33203125" style="16" bestFit="1" customWidth="1"/>
    <col min="5618" max="5618" width="6.6640625" style="16" bestFit="1" customWidth="1"/>
    <col min="5619" max="5619" width="5.6640625" style="16"/>
    <col min="5620" max="5621" width="6.33203125" style="16" bestFit="1" customWidth="1"/>
    <col min="5622" max="5639" width="5.6640625" style="16"/>
    <col min="5640" max="5640" width="6.5546875" style="16" bestFit="1" customWidth="1"/>
    <col min="5641" max="5641" width="18.6640625" style="16" customWidth="1"/>
    <col min="5642" max="5642" width="4.33203125" style="16" customWidth="1"/>
    <col min="5643" max="5643" width="10.6640625" style="16" customWidth="1"/>
    <col min="5644" max="5655" width="9.5546875" style="16" customWidth="1"/>
    <col min="5656" max="5656" width="10.44140625" style="16" customWidth="1"/>
    <col min="5657" max="5657" width="11.44140625" style="16" customWidth="1"/>
    <col min="5658" max="5853" width="5.6640625" style="16"/>
    <col min="5854" max="5854" width="9.5546875" style="16" customWidth="1"/>
    <col min="5855" max="5855" width="6.5546875" style="16" bestFit="1" customWidth="1"/>
    <col min="5856" max="5856" width="5.6640625" style="16"/>
    <col min="5857" max="5867" width="7.6640625" style="16" customWidth="1"/>
    <col min="5868" max="5868" width="4.6640625" style="16" customWidth="1"/>
    <col min="5869" max="5869" width="7.6640625" style="16" customWidth="1"/>
    <col min="5870" max="5870" width="6.33203125" style="16" customWidth="1"/>
    <col min="5871" max="5871" width="47.6640625" style="16" bestFit="1" customWidth="1"/>
    <col min="5872" max="5873" width="6.33203125" style="16" bestFit="1" customWidth="1"/>
    <col min="5874" max="5874" width="6.6640625" style="16" bestFit="1" customWidth="1"/>
    <col min="5875" max="5875" width="5.6640625" style="16"/>
    <col min="5876" max="5877" width="6.33203125" style="16" bestFit="1" customWidth="1"/>
    <col min="5878" max="5895" width="5.6640625" style="16"/>
    <col min="5896" max="5896" width="6.5546875" style="16" bestFit="1" customWidth="1"/>
    <col min="5897" max="5897" width="18.6640625" style="16" customWidth="1"/>
    <col min="5898" max="5898" width="4.33203125" style="16" customWidth="1"/>
    <col min="5899" max="5899" width="10.6640625" style="16" customWidth="1"/>
    <col min="5900" max="5911" width="9.5546875" style="16" customWidth="1"/>
    <col min="5912" max="5912" width="10.44140625" style="16" customWidth="1"/>
    <col min="5913" max="5913" width="11.44140625" style="16" customWidth="1"/>
    <col min="5914" max="6109" width="5.6640625" style="16"/>
    <col min="6110" max="6110" width="9.5546875" style="16" customWidth="1"/>
    <col min="6111" max="6111" width="6.5546875" style="16" bestFit="1" customWidth="1"/>
    <col min="6112" max="6112" width="5.6640625" style="16"/>
    <col min="6113" max="6123" width="7.6640625" style="16" customWidth="1"/>
    <col min="6124" max="6124" width="4.6640625" style="16" customWidth="1"/>
    <col min="6125" max="6125" width="7.6640625" style="16" customWidth="1"/>
    <col min="6126" max="6126" width="6.33203125" style="16" customWidth="1"/>
    <col min="6127" max="6127" width="47.6640625" style="16" bestFit="1" customWidth="1"/>
    <col min="6128" max="6129" width="6.33203125" style="16" bestFit="1" customWidth="1"/>
    <col min="6130" max="6130" width="6.6640625" style="16" bestFit="1" customWidth="1"/>
    <col min="6131" max="6131" width="5.6640625" style="16"/>
    <col min="6132" max="6133" width="6.33203125" style="16" bestFit="1" customWidth="1"/>
    <col min="6134" max="6151" width="5.6640625" style="16"/>
    <col min="6152" max="6152" width="6.5546875" style="16" bestFit="1" customWidth="1"/>
    <col min="6153" max="6153" width="18.6640625" style="16" customWidth="1"/>
    <col min="6154" max="6154" width="4.33203125" style="16" customWidth="1"/>
    <col min="6155" max="6155" width="10.6640625" style="16" customWidth="1"/>
    <col min="6156" max="6167" width="9.5546875" style="16" customWidth="1"/>
    <col min="6168" max="6168" width="10.44140625" style="16" customWidth="1"/>
    <col min="6169" max="6169" width="11.44140625" style="16" customWidth="1"/>
    <col min="6170" max="6365" width="5.6640625" style="16"/>
    <col min="6366" max="6366" width="9.5546875" style="16" customWidth="1"/>
    <col min="6367" max="6367" width="6.5546875" style="16" bestFit="1" customWidth="1"/>
    <col min="6368" max="6368" width="5.6640625" style="16"/>
    <col min="6369" max="6379" width="7.6640625" style="16" customWidth="1"/>
    <col min="6380" max="6380" width="4.6640625" style="16" customWidth="1"/>
    <col min="6381" max="6381" width="7.6640625" style="16" customWidth="1"/>
    <col min="6382" max="6382" width="6.33203125" style="16" customWidth="1"/>
    <col min="6383" max="6383" width="47.6640625" style="16" bestFit="1" customWidth="1"/>
    <col min="6384" max="6385" width="6.33203125" style="16" bestFit="1" customWidth="1"/>
    <col min="6386" max="6386" width="6.6640625" style="16" bestFit="1" customWidth="1"/>
    <col min="6387" max="6387" width="5.6640625" style="16"/>
    <col min="6388" max="6389" width="6.33203125" style="16" bestFit="1" customWidth="1"/>
    <col min="6390" max="6407" width="5.6640625" style="16"/>
    <col min="6408" max="6408" width="6.5546875" style="16" bestFit="1" customWidth="1"/>
    <col min="6409" max="6409" width="18.6640625" style="16" customWidth="1"/>
    <col min="6410" max="6410" width="4.33203125" style="16" customWidth="1"/>
    <col min="6411" max="6411" width="10.6640625" style="16" customWidth="1"/>
    <col min="6412" max="6423" width="9.5546875" style="16" customWidth="1"/>
    <col min="6424" max="6424" width="10.44140625" style="16" customWidth="1"/>
    <col min="6425" max="6425" width="11.44140625" style="16" customWidth="1"/>
    <col min="6426" max="6621" width="5.6640625" style="16"/>
    <col min="6622" max="6622" width="9.5546875" style="16" customWidth="1"/>
    <col min="6623" max="6623" width="6.5546875" style="16" bestFit="1" customWidth="1"/>
    <col min="6624" max="6624" width="5.6640625" style="16"/>
    <col min="6625" max="6635" width="7.6640625" style="16" customWidth="1"/>
    <col min="6636" max="6636" width="4.6640625" style="16" customWidth="1"/>
    <col min="6637" max="6637" width="7.6640625" style="16" customWidth="1"/>
    <col min="6638" max="6638" width="6.33203125" style="16" customWidth="1"/>
    <col min="6639" max="6639" width="47.6640625" style="16" bestFit="1" customWidth="1"/>
    <col min="6640" max="6641" width="6.33203125" style="16" bestFit="1" customWidth="1"/>
    <col min="6642" max="6642" width="6.6640625" style="16" bestFit="1" customWidth="1"/>
    <col min="6643" max="6643" width="5.6640625" style="16"/>
    <col min="6644" max="6645" width="6.33203125" style="16" bestFit="1" customWidth="1"/>
    <col min="6646" max="6663" width="5.6640625" style="16"/>
    <col min="6664" max="6664" width="6.5546875" style="16" bestFit="1" customWidth="1"/>
    <col min="6665" max="6665" width="18.6640625" style="16" customWidth="1"/>
    <col min="6666" max="6666" width="4.33203125" style="16" customWidth="1"/>
    <col min="6667" max="6667" width="10.6640625" style="16" customWidth="1"/>
    <col min="6668" max="6679" width="9.5546875" style="16" customWidth="1"/>
    <col min="6680" max="6680" width="10.44140625" style="16" customWidth="1"/>
    <col min="6681" max="6681" width="11.44140625" style="16" customWidth="1"/>
    <col min="6682" max="6877" width="5.6640625" style="16"/>
    <col min="6878" max="6878" width="9.5546875" style="16" customWidth="1"/>
    <col min="6879" max="6879" width="6.5546875" style="16" bestFit="1" customWidth="1"/>
    <col min="6880" max="6880" width="5.6640625" style="16"/>
    <col min="6881" max="6891" width="7.6640625" style="16" customWidth="1"/>
    <col min="6892" max="6892" width="4.6640625" style="16" customWidth="1"/>
    <col min="6893" max="6893" width="7.6640625" style="16" customWidth="1"/>
    <col min="6894" max="6894" width="6.33203125" style="16" customWidth="1"/>
    <col min="6895" max="6895" width="47.6640625" style="16" bestFit="1" customWidth="1"/>
    <col min="6896" max="6897" width="6.33203125" style="16" bestFit="1" customWidth="1"/>
    <col min="6898" max="6898" width="6.6640625" style="16" bestFit="1" customWidth="1"/>
    <col min="6899" max="6899" width="5.6640625" style="16"/>
    <col min="6900" max="6901" width="6.33203125" style="16" bestFit="1" customWidth="1"/>
    <col min="6902" max="6919" width="5.6640625" style="16"/>
    <col min="6920" max="6920" width="6.5546875" style="16" bestFit="1" customWidth="1"/>
    <col min="6921" max="6921" width="18.6640625" style="16" customWidth="1"/>
    <col min="6922" max="6922" width="4.33203125" style="16" customWidth="1"/>
    <col min="6923" max="6923" width="10.6640625" style="16" customWidth="1"/>
    <col min="6924" max="6935" width="9.5546875" style="16" customWidth="1"/>
    <col min="6936" max="6936" width="10.44140625" style="16" customWidth="1"/>
    <col min="6937" max="6937" width="11.44140625" style="16" customWidth="1"/>
    <col min="6938" max="7133" width="5.6640625" style="16"/>
    <col min="7134" max="7134" width="9.5546875" style="16" customWidth="1"/>
    <col min="7135" max="7135" width="6.5546875" style="16" bestFit="1" customWidth="1"/>
    <col min="7136" max="7136" width="5.6640625" style="16"/>
    <col min="7137" max="7147" width="7.6640625" style="16" customWidth="1"/>
    <col min="7148" max="7148" width="4.6640625" style="16" customWidth="1"/>
    <col min="7149" max="7149" width="7.6640625" style="16" customWidth="1"/>
    <col min="7150" max="7150" width="6.33203125" style="16" customWidth="1"/>
    <col min="7151" max="7151" width="47.6640625" style="16" bestFit="1" customWidth="1"/>
    <col min="7152" max="7153" width="6.33203125" style="16" bestFit="1" customWidth="1"/>
    <col min="7154" max="7154" width="6.6640625" style="16" bestFit="1" customWidth="1"/>
    <col min="7155" max="7155" width="5.6640625" style="16"/>
    <col min="7156" max="7157" width="6.33203125" style="16" bestFit="1" customWidth="1"/>
    <col min="7158" max="7175" width="5.6640625" style="16"/>
    <col min="7176" max="7176" width="6.5546875" style="16" bestFit="1" customWidth="1"/>
    <col min="7177" max="7177" width="18.6640625" style="16" customWidth="1"/>
    <col min="7178" max="7178" width="4.33203125" style="16" customWidth="1"/>
    <col min="7179" max="7179" width="10.6640625" style="16" customWidth="1"/>
    <col min="7180" max="7191" width="9.5546875" style="16" customWidth="1"/>
    <col min="7192" max="7192" width="10.44140625" style="16" customWidth="1"/>
    <col min="7193" max="7193" width="11.44140625" style="16" customWidth="1"/>
    <col min="7194" max="7389" width="5.6640625" style="16"/>
    <col min="7390" max="7390" width="9.5546875" style="16" customWidth="1"/>
    <col min="7391" max="7391" width="6.5546875" style="16" bestFit="1" customWidth="1"/>
    <col min="7392" max="7392" width="5.6640625" style="16"/>
    <col min="7393" max="7403" width="7.6640625" style="16" customWidth="1"/>
    <col min="7404" max="7404" width="4.6640625" style="16" customWidth="1"/>
    <col min="7405" max="7405" width="7.6640625" style="16" customWidth="1"/>
    <col min="7406" max="7406" width="6.33203125" style="16" customWidth="1"/>
    <col min="7407" max="7407" width="47.6640625" style="16" bestFit="1" customWidth="1"/>
    <col min="7408" max="7409" width="6.33203125" style="16" bestFit="1" customWidth="1"/>
    <col min="7410" max="7410" width="6.6640625" style="16" bestFit="1" customWidth="1"/>
    <col min="7411" max="7411" width="5.6640625" style="16"/>
    <col min="7412" max="7413" width="6.33203125" style="16" bestFit="1" customWidth="1"/>
    <col min="7414" max="7431" width="5.6640625" style="16"/>
    <col min="7432" max="7432" width="6.5546875" style="16" bestFit="1" customWidth="1"/>
    <col min="7433" max="7433" width="18.6640625" style="16" customWidth="1"/>
    <col min="7434" max="7434" width="4.33203125" style="16" customWidth="1"/>
    <col min="7435" max="7435" width="10.6640625" style="16" customWidth="1"/>
    <col min="7436" max="7447" width="9.5546875" style="16" customWidth="1"/>
    <col min="7448" max="7448" width="10.44140625" style="16" customWidth="1"/>
    <col min="7449" max="7449" width="11.44140625" style="16" customWidth="1"/>
    <col min="7450" max="7645" width="5.6640625" style="16"/>
    <col min="7646" max="7646" width="9.5546875" style="16" customWidth="1"/>
    <col min="7647" max="7647" width="6.5546875" style="16" bestFit="1" customWidth="1"/>
    <col min="7648" max="7648" width="5.6640625" style="16"/>
    <col min="7649" max="7659" width="7.6640625" style="16" customWidth="1"/>
    <col min="7660" max="7660" width="4.6640625" style="16" customWidth="1"/>
    <col min="7661" max="7661" width="7.6640625" style="16" customWidth="1"/>
    <col min="7662" max="7662" width="6.33203125" style="16" customWidth="1"/>
    <col min="7663" max="7663" width="47.6640625" style="16" bestFit="1" customWidth="1"/>
    <col min="7664" max="7665" width="6.33203125" style="16" bestFit="1" customWidth="1"/>
    <col min="7666" max="7666" width="6.6640625" style="16" bestFit="1" customWidth="1"/>
    <col min="7667" max="7667" width="5.6640625" style="16"/>
    <col min="7668" max="7669" width="6.33203125" style="16" bestFit="1" customWidth="1"/>
    <col min="7670" max="7687" width="5.6640625" style="16"/>
    <col min="7688" max="7688" width="6.5546875" style="16" bestFit="1" customWidth="1"/>
    <col min="7689" max="7689" width="18.6640625" style="16" customWidth="1"/>
    <col min="7690" max="7690" width="4.33203125" style="16" customWidth="1"/>
    <col min="7691" max="7691" width="10.6640625" style="16" customWidth="1"/>
    <col min="7692" max="7703" width="9.5546875" style="16" customWidth="1"/>
    <col min="7704" max="7704" width="10.44140625" style="16" customWidth="1"/>
    <col min="7705" max="7705" width="11.44140625" style="16" customWidth="1"/>
    <col min="7706" max="7901" width="5.6640625" style="16"/>
    <col min="7902" max="7902" width="9.5546875" style="16" customWidth="1"/>
    <col min="7903" max="7903" width="6.5546875" style="16" bestFit="1" customWidth="1"/>
    <col min="7904" max="7904" width="5.6640625" style="16"/>
    <col min="7905" max="7915" width="7.6640625" style="16" customWidth="1"/>
    <col min="7916" max="7916" width="4.6640625" style="16" customWidth="1"/>
    <col min="7917" max="7917" width="7.6640625" style="16" customWidth="1"/>
    <col min="7918" max="7918" width="6.33203125" style="16" customWidth="1"/>
    <col min="7919" max="7919" width="47.6640625" style="16" bestFit="1" customWidth="1"/>
    <col min="7920" max="7921" width="6.33203125" style="16" bestFit="1" customWidth="1"/>
    <col min="7922" max="7922" width="6.6640625" style="16" bestFit="1" customWidth="1"/>
    <col min="7923" max="7923" width="5.6640625" style="16"/>
    <col min="7924" max="7925" width="6.33203125" style="16" bestFit="1" customWidth="1"/>
    <col min="7926" max="7943" width="5.6640625" style="16"/>
    <col min="7944" max="7944" width="6.5546875" style="16" bestFit="1" customWidth="1"/>
    <col min="7945" max="7945" width="18.6640625" style="16" customWidth="1"/>
    <col min="7946" max="7946" width="4.33203125" style="16" customWidth="1"/>
    <col min="7947" max="7947" width="10.6640625" style="16" customWidth="1"/>
    <col min="7948" max="7959" width="9.5546875" style="16" customWidth="1"/>
    <col min="7960" max="7960" width="10.44140625" style="16" customWidth="1"/>
    <col min="7961" max="7961" width="11.44140625" style="16" customWidth="1"/>
    <col min="7962" max="8157" width="5.6640625" style="16"/>
    <col min="8158" max="8158" width="9.5546875" style="16" customWidth="1"/>
    <col min="8159" max="8159" width="6.5546875" style="16" bestFit="1" customWidth="1"/>
    <col min="8160" max="8160" width="5.6640625" style="16"/>
    <col min="8161" max="8171" width="7.6640625" style="16" customWidth="1"/>
    <col min="8172" max="8172" width="4.6640625" style="16" customWidth="1"/>
    <col min="8173" max="8173" width="7.6640625" style="16" customWidth="1"/>
    <col min="8174" max="8174" width="6.33203125" style="16" customWidth="1"/>
    <col min="8175" max="8175" width="47.6640625" style="16" bestFit="1" customWidth="1"/>
    <col min="8176" max="8177" width="6.33203125" style="16" bestFit="1" customWidth="1"/>
    <col min="8178" max="8178" width="6.6640625" style="16" bestFit="1" customWidth="1"/>
    <col min="8179" max="8179" width="5.6640625" style="16"/>
    <col min="8180" max="8181" width="6.33203125" style="16" bestFit="1" customWidth="1"/>
    <col min="8182" max="8199" width="5.6640625" style="16"/>
    <col min="8200" max="8200" width="6.5546875" style="16" bestFit="1" customWidth="1"/>
    <col min="8201" max="8201" width="18.6640625" style="16" customWidth="1"/>
    <col min="8202" max="8202" width="4.33203125" style="16" customWidth="1"/>
    <col min="8203" max="8203" width="10.6640625" style="16" customWidth="1"/>
    <col min="8204" max="8215" width="9.5546875" style="16" customWidth="1"/>
    <col min="8216" max="8216" width="10.44140625" style="16" customWidth="1"/>
    <col min="8217" max="8217" width="11.44140625" style="16" customWidth="1"/>
    <col min="8218" max="8413" width="5.6640625" style="16"/>
    <col min="8414" max="8414" width="9.5546875" style="16" customWidth="1"/>
    <col min="8415" max="8415" width="6.5546875" style="16" bestFit="1" customWidth="1"/>
    <col min="8416" max="8416" width="5.6640625" style="16"/>
    <col min="8417" max="8427" width="7.6640625" style="16" customWidth="1"/>
    <col min="8428" max="8428" width="4.6640625" style="16" customWidth="1"/>
    <col min="8429" max="8429" width="7.6640625" style="16" customWidth="1"/>
    <col min="8430" max="8430" width="6.33203125" style="16" customWidth="1"/>
    <col min="8431" max="8431" width="47.6640625" style="16" bestFit="1" customWidth="1"/>
    <col min="8432" max="8433" width="6.33203125" style="16" bestFit="1" customWidth="1"/>
    <col min="8434" max="8434" width="6.6640625" style="16" bestFit="1" customWidth="1"/>
    <col min="8435" max="8435" width="5.6640625" style="16"/>
    <col min="8436" max="8437" width="6.33203125" style="16" bestFit="1" customWidth="1"/>
    <col min="8438" max="8455" width="5.6640625" style="16"/>
    <col min="8456" max="8456" width="6.5546875" style="16" bestFit="1" customWidth="1"/>
    <col min="8457" max="8457" width="18.6640625" style="16" customWidth="1"/>
    <col min="8458" max="8458" width="4.33203125" style="16" customWidth="1"/>
    <col min="8459" max="8459" width="10.6640625" style="16" customWidth="1"/>
    <col min="8460" max="8471" width="9.5546875" style="16" customWidth="1"/>
    <col min="8472" max="8472" width="10.44140625" style="16" customWidth="1"/>
    <col min="8473" max="8473" width="11.44140625" style="16" customWidth="1"/>
    <col min="8474" max="8669" width="5.6640625" style="16"/>
    <col min="8670" max="8670" width="9.5546875" style="16" customWidth="1"/>
    <col min="8671" max="8671" width="6.5546875" style="16" bestFit="1" customWidth="1"/>
    <col min="8672" max="8672" width="5.6640625" style="16"/>
    <col min="8673" max="8683" width="7.6640625" style="16" customWidth="1"/>
    <col min="8684" max="8684" width="4.6640625" style="16" customWidth="1"/>
    <col min="8685" max="8685" width="7.6640625" style="16" customWidth="1"/>
    <col min="8686" max="8686" width="6.33203125" style="16" customWidth="1"/>
    <col min="8687" max="8687" width="47.6640625" style="16" bestFit="1" customWidth="1"/>
    <col min="8688" max="8689" width="6.33203125" style="16" bestFit="1" customWidth="1"/>
    <col min="8690" max="8690" width="6.6640625" style="16" bestFit="1" customWidth="1"/>
    <col min="8691" max="8691" width="5.6640625" style="16"/>
    <col min="8692" max="8693" width="6.33203125" style="16" bestFit="1" customWidth="1"/>
    <col min="8694" max="8711" width="5.6640625" style="16"/>
    <col min="8712" max="8712" width="6.5546875" style="16" bestFit="1" customWidth="1"/>
    <col min="8713" max="8713" width="18.6640625" style="16" customWidth="1"/>
    <col min="8714" max="8714" width="4.33203125" style="16" customWidth="1"/>
    <col min="8715" max="8715" width="10.6640625" style="16" customWidth="1"/>
    <col min="8716" max="8727" width="9.5546875" style="16" customWidth="1"/>
    <col min="8728" max="8728" width="10.44140625" style="16" customWidth="1"/>
    <col min="8729" max="8729" width="11.44140625" style="16" customWidth="1"/>
    <col min="8730" max="8925" width="5.6640625" style="16"/>
    <col min="8926" max="8926" width="9.5546875" style="16" customWidth="1"/>
    <col min="8927" max="8927" width="6.5546875" style="16" bestFit="1" customWidth="1"/>
    <col min="8928" max="8928" width="5.6640625" style="16"/>
    <col min="8929" max="8939" width="7.6640625" style="16" customWidth="1"/>
    <col min="8940" max="8940" width="4.6640625" style="16" customWidth="1"/>
    <col min="8941" max="8941" width="7.6640625" style="16" customWidth="1"/>
    <col min="8942" max="8942" width="6.33203125" style="16" customWidth="1"/>
    <col min="8943" max="8943" width="47.6640625" style="16" bestFit="1" customWidth="1"/>
    <col min="8944" max="8945" width="6.33203125" style="16" bestFit="1" customWidth="1"/>
    <col min="8946" max="8946" width="6.6640625" style="16" bestFit="1" customWidth="1"/>
    <col min="8947" max="8947" width="5.6640625" style="16"/>
    <col min="8948" max="8949" width="6.33203125" style="16" bestFit="1" customWidth="1"/>
    <col min="8950" max="8967" width="5.6640625" style="16"/>
    <col min="8968" max="8968" width="6.5546875" style="16" bestFit="1" customWidth="1"/>
    <col min="8969" max="8969" width="18.6640625" style="16" customWidth="1"/>
    <col min="8970" max="8970" width="4.33203125" style="16" customWidth="1"/>
    <col min="8971" max="8971" width="10.6640625" style="16" customWidth="1"/>
    <col min="8972" max="8983" width="9.5546875" style="16" customWidth="1"/>
    <col min="8984" max="8984" width="10.44140625" style="16" customWidth="1"/>
    <col min="8985" max="8985" width="11.44140625" style="16" customWidth="1"/>
    <col min="8986" max="9181" width="5.6640625" style="16"/>
    <col min="9182" max="9182" width="9.5546875" style="16" customWidth="1"/>
    <col min="9183" max="9183" width="6.5546875" style="16" bestFit="1" customWidth="1"/>
    <col min="9184" max="9184" width="5.6640625" style="16"/>
    <col min="9185" max="9195" width="7.6640625" style="16" customWidth="1"/>
    <col min="9196" max="9196" width="4.6640625" style="16" customWidth="1"/>
    <col min="9197" max="9197" width="7.6640625" style="16" customWidth="1"/>
    <col min="9198" max="9198" width="6.33203125" style="16" customWidth="1"/>
    <col min="9199" max="9199" width="47.6640625" style="16" bestFit="1" customWidth="1"/>
    <col min="9200" max="9201" width="6.33203125" style="16" bestFit="1" customWidth="1"/>
    <col min="9202" max="9202" width="6.6640625" style="16" bestFit="1" customWidth="1"/>
    <col min="9203" max="9203" width="5.6640625" style="16"/>
    <col min="9204" max="9205" width="6.33203125" style="16" bestFit="1" customWidth="1"/>
    <col min="9206" max="9223" width="5.6640625" style="16"/>
    <col min="9224" max="9224" width="6.5546875" style="16" bestFit="1" customWidth="1"/>
    <col min="9225" max="9225" width="18.6640625" style="16" customWidth="1"/>
    <col min="9226" max="9226" width="4.33203125" style="16" customWidth="1"/>
    <col min="9227" max="9227" width="10.6640625" style="16" customWidth="1"/>
    <col min="9228" max="9239" width="9.5546875" style="16" customWidth="1"/>
    <col min="9240" max="9240" width="10.44140625" style="16" customWidth="1"/>
    <col min="9241" max="9241" width="11.44140625" style="16" customWidth="1"/>
    <col min="9242" max="9437" width="5.6640625" style="16"/>
    <col min="9438" max="9438" width="9.5546875" style="16" customWidth="1"/>
    <col min="9439" max="9439" width="6.5546875" style="16" bestFit="1" customWidth="1"/>
    <col min="9440" max="9440" width="5.6640625" style="16"/>
    <col min="9441" max="9451" width="7.6640625" style="16" customWidth="1"/>
    <col min="9452" max="9452" width="4.6640625" style="16" customWidth="1"/>
    <col min="9453" max="9453" width="7.6640625" style="16" customWidth="1"/>
    <col min="9454" max="9454" width="6.33203125" style="16" customWidth="1"/>
    <col min="9455" max="9455" width="47.6640625" style="16" bestFit="1" customWidth="1"/>
    <col min="9456" max="9457" width="6.33203125" style="16" bestFit="1" customWidth="1"/>
    <col min="9458" max="9458" width="6.6640625" style="16" bestFit="1" customWidth="1"/>
    <col min="9459" max="9459" width="5.6640625" style="16"/>
    <col min="9460" max="9461" width="6.33203125" style="16" bestFit="1" customWidth="1"/>
    <col min="9462" max="9479" width="5.6640625" style="16"/>
    <col min="9480" max="9480" width="6.5546875" style="16" bestFit="1" customWidth="1"/>
    <col min="9481" max="9481" width="18.6640625" style="16" customWidth="1"/>
    <col min="9482" max="9482" width="4.33203125" style="16" customWidth="1"/>
    <col min="9483" max="9483" width="10.6640625" style="16" customWidth="1"/>
    <col min="9484" max="9495" width="9.5546875" style="16" customWidth="1"/>
    <col min="9496" max="9496" width="10.44140625" style="16" customWidth="1"/>
    <col min="9497" max="9497" width="11.44140625" style="16" customWidth="1"/>
    <col min="9498" max="9693" width="5.6640625" style="16"/>
    <col min="9694" max="9694" width="9.5546875" style="16" customWidth="1"/>
    <col min="9695" max="9695" width="6.5546875" style="16" bestFit="1" customWidth="1"/>
    <col min="9696" max="9696" width="5.6640625" style="16"/>
    <col min="9697" max="9707" width="7.6640625" style="16" customWidth="1"/>
    <col min="9708" max="9708" width="4.6640625" style="16" customWidth="1"/>
    <col min="9709" max="9709" width="7.6640625" style="16" customWidth="1"/>
    <col min="9710" max="9710" width="6.33203125" style="16" customWidth="1"/>
    <col min="9711" max="9711" width="47.6640625" style="16" bestFit="1" customWidth="1"/>
    <col min="9712" max="9713" width="6.33203125" style="16" bestFit="1" customWidth="1"/>
    <col min="9714" max="9714" width="6.6640625" style="16" bestFit="1" customWidth="1"/>
    <col min="9715" max="9715" width="5.6640625" style="16"/>
    <col min="9716" max="9717" width="6.33203125" style="16" bestFit="1" customWidth="1"/>
    <col min="9718" max="9735" width="5.6640625" style="16"/>
    <col min="9736" max="9736" width="6.5546875" style="16" bestFit="1" customWidth="1"/>
    <col min="9737" max="9737" width="18.6640625" style="16" customWidth="1"/>
    <col min="9738" max="9738" width="4.33203125" style="16" customWidth="1"/>
    <col min="9739" max="9739" width="10.6640625" style="16" customWidth="1"/>
    <col min="9740" max="9751" width="9.5546875" style="16" customWidth="1"/>
    <col min="9752" max="9752" width="10.44140625" style="16" customWidth="1"/>
    <col min="9753" max="9753" width="11.44140625" style="16" customWidth="1"/>
    <col min="9754" max="9949" width="5.6640625" style="16"/>
    <col min="9950" max="9950" width="9.5546875" style="16" customWidth="1"/>
    <col min="9951" max="9951" width="6.5546875" style="16" bestFit="1" customWidth="1"/>
    <col min="9952" max="9952" width="5.6640625" style="16"/>
    <col min="9953" max="9963" width="7.6640625" style="16" customWidth="1"/>
    <col min="9964" max="9964" width="4.6640625" style="16" customWidth="1"/>
    <col min="9965" max="9965" width="7.6640625" style="16" customWidth="1"/>
    <col min="9966" max="9966" width="6.33203125" style="16" customWidth="1"/>
    <col min="9967" max="9967" width="47.6640625" style="16" bestFit="1" customWidth="1"/>
    <col min="9968" max="9969" width="6.33203125" style="16" bestFit="1" customWidth="1"/>
    <col min="9970" max="9970" width="6.6640625" style="16" bestFit="1" customWidth="1"/>
    <col min="9971" max="9971" width="5.6640625" style="16"/>
    <col min="9972" max="9973" width="6.33203125" style="16" bestFit="1" customWidth="1"/>
    <col min="9974" max="9991" width="5.6640625" style="16"/>
    <col min="9992" max="9992" width="6.5546875" style="16" bestFit="1" customWidth="1"/>
    <col min="9993" max="9993" width="18.6640625" style="16" customWidth="1"/>
    <col min="9994" max="9994" width="4.33203125" style="16" customWidth="1"/>
    <col min="9995" max="9995" width="10.6640625" style="16" customWidth="1"/>
    <col min="9996" max="10007" width="9.5546875" style="16" customWidth="1"/>
    <col min="10008" max="10008" width="10.44140625" style="16" customWidth="1"/>
    <col min="10009" max="10009" width="11.44140625" style="16" customWidth="1"/>
    <col min="10010" max="10205" width="5.6640625" style="16"/>
    <col min="10206" max="10206" width="9.5546875" style="16" customWidth="1"/>
    <col min="10207" max="10207" width="6.5546875" style="16" bestFit="1" customWidth="1"/>
    <col min="10208" max="10208" width="5.6640625" style="16"/>
    <col min="10209" max="10219" width="7.6640625" style="16" customWidth="1"/>
    <col min="10220" max="10220" width="4.6640625" style="16" customWidth="1"/>
    <col min="10221" max="10221" width="7.6640625" style="16" customWidth="1"/>
    <col min="10222" max="10222" width="6.33203125" style="16" customWidth="1"/>
    <col min="10223" max="10223" width="47.6640625" style="16" bestFit="1" customWidth="1"/>
    <col min="10224" max="10225" width="6.33203125" style="16" bestFit="1" customWidth="1"/>
    <col min="10226" max="10226" width="6.6640625" style="16" bestFit="1" customWidth="1"/>
    <col min="10227" max="10227" width="5.6640625" style="16"/>
    <col min="10228" max="10229" width="6.33203125" style="16" bestFit="1" customWidth="1"/>
    <col min="10230" max="10247" width="5.6640625" style="16"/>
    <col min="10248" max="10248" width="6.5546875" style="16" bestFit="1" customWidth="1"/>
    <col min="10249" max="10249" width="18.6640625" style="16" customWidth="1"/>
    <col min="10250" max="10250" width="4.33203125" style="16" customWidth="1"/>
    <col min="10251" max="10251" width="10.6640625" style="16" customWidth="1"/>
    <col min="10252" max="10263" width="9.5546875" style="16" customWidth="1"/>
    <col min="10264" max="10264" width="10.44140625" style="16" customWidth="1"/>
    <col min="10265" max="10265" width="11.44140625" style="16" customWidth="1"/>
    <col min="10266" max="10461" width="5.6640625" style="16"/>
    <col min="10462" max="10462" width="9.5546875" style="16" customWidth="1"/>
    <col min="10463" max="10463" width="6.5546875" style="16" bestFit="1" customWidth="1"/>
    <col min="10464" max="10464" width="5.6640625" style="16"/>
    <col min="10465" max="10475" width="7.6640625" style="16" customWidth="1"/>
    <col min="10476" max="10476" width="4.6640625" style="16" customWidth="1"/>
    <col min="10477" max="10477" width="7.6640625" style="16" customWidth="1"/>
    <col min="10478" max="10478" width="6.33203125" style="16" customWidth="1"/>
    <col min="10479" max="10479" width="47.6640625" style="16" bestFit="1" customWidth="1"/>
    <col min="10480" max="10481" width="6.33203125" style="16" bestFit="1" customWidth="1"/>
    <col min="10482" max="10482" width="6.6640625" style="16" bestFit="1" customWidth="1"/>
    <col min="10483" max="10483" width="5.6640625" style="16"/>
    <col min="10484" max="10485" width="6.33203125" style="16" bestFit="1" customWidth="1"/>
    <col min="10486" max="10503" width="5.6640625" style="16"/>
    <col min="10504" max="10504" width="6.5546875" style="16" bestFit="1" customWidth="1"/>
    <col min="10505" max="10505" width="18.6640625" style="16" customWidth="1"/>
    <col min="10506" max="10506" width="4.33203125" style="16" customWidth="1"/>
    <col min="10507" max="10507" width="10.6640625" style="16" customWidth="1"/>
    <col min="10508" max="10519" width="9.5546875" style="16" customWidth="1"/>
    <col min="10520" max="10520" width="10.44140625" style="16" customWidth="1"/>
    <col min="10521" max="10521" width="11.44140625" style="16" customWidth="1"/>
    <col min="10522" max="10717" width="5.6640625" style="16"/>
    <col min="10718" max="10718" width="9.5546875" style="16" customWidth="1"/>
    <col min="10719" max="10719" width="6.5546875" style="16" bestFit="1" customWidth="1"/>
    <col min="10720" max="10720" width="5.6640625" style="16"/>
    <col min="10721" max="10731" width="7.6640625" style="16" customWidth="1"/>
    <col min="10732" max="10732" width="4.6640625" style="16" customWidth="1"/>
    <col min="10733" max="10733" width="7.6640625" style="16" customWidth="1"/>
    <col min="10734" max="10734" width="6.33203125" style="16" customWidth="1"/>
    <col min="10735" max="10735" width="47.6640625" style="16" bestFit="1" customWidth="1"/>
    <col min="10736" max="10737" width="6.33203125" style="16" bestFit="1" customWidth="1"/>
    <col min="10738" max="10738" width="6.6640625" style="16" bestFit="1" customWidth="1"/>
    <col min="10739" max="10739" width="5.6640625" style="16"/>
    <col min="10740" max="10741" width="6.33203125" style="16" bestFit="1" customWidth="1"/>
    <col min="10742" max="10759" width="5.6640625" style="16"/>
    <col min="10760" max="10760" width="6.5546875" style="16" bestFit="1" customWidth="1"/>
    <col min="10761" max="10761" width="18.6640625" style="16" customWidth="1"/>
    <col min="10762" max="10762" width="4.33203125" style="16" customWidth="1"/>
    <col min="10763" max="10763" width="10.6640625" style="16" customWidth="1"/>
    <col min="10764" max="10775" width="9.5546875" style="16" customWidth="1"/>
    <col min="10776" max="10776" width="10.44140625" style="16" customWidth="1"/>
    <col min="10777" max="10777" width="11.44140625" style="16" customWidth="1"/>
    <col min="10778" max="10973" width="5.6640625" style="16"/>
    <col min="10974" max="10974" width="9.5546875" style="16" customWidth="1"/>
    <col min="10975" max="10975" width="6.5546875" style="16" bestFit="1" customWidth="1"/>
    <col min="10976" max="10976" width="5.6640625" style="16"/>
    <col min="10977" max="10987" width="7.6640625" style="16" customWidth="1"/>
    <col min="10988" max="10988" width="4.6640625" style="16" customWidth="1"/>
    <col min="10989" max="10989" width="7.6640625" style="16" customWidth="1"/>
    <col min="10990" max="10990" width="6.33203125" style="16" customWidth="1"/>
    <col min="10991" max="10991" width="47.6640625" style="16" bestFit="1" customWidth="1"/>
    <col min="10992" max="10993" width="6.33203125" style="16" bestFit="1" customWidth="1"/>
    <col min="10994" max="10994" width="6.6640625" style="16" bestFit="1" customWidth="1"/>
    <col min="10995" max="10995" width="5.6640625" style="16"/>
    <col min="10996" max="10997" width="6.33203125" style="16" bestFit="1" customWidth="1"/>
    <col min="10998" max="11015" width="5.6640625" style="16"/>
    <col min="11016" max="11016" width="6.5546875" style="16" bestFit="1" customWidth="1"/>
    <col min="11017" max="11017" width="18.6640625" style="16" customWidth="1"/>
    <col min="11018" max="11018" width="4.33203125" style="16" customWidth="1"/>
    <col min="11019" max="11019" width="10.6640625" style="16" customWidth="1"/>
    <col min="11020" max="11031" width="9.5546875" style="16" customWidth="1"/>
    <col min="11032" max="11032" width="10.44140625" style="16" customWidth="1"/>
    <col min="11033" max="11033" width="11.44140625" style="16" customWidth="1"/>
    <col min="11034" max="11229" width="5.6640625" style="16"/>
    <col min="11230" max="11230" width="9.5546875" style="16" customWidth="1"/>
    <col min="11231" max="11231" width="6.5546875" style="16" bestFit="1" customWidth="1"/>
    <col min="11232" max="11232" width="5.6640625" style="16"/>
    <col min="11233" max="11243" width="7.6640625" style="16" customWidth="1"/>
    <col min="11244" max="11244" width="4.6640625" style="16" customWidth="1"/>
    <col min="11245" max="11245" width="7.6640625" style="16" customWidth="1"/>
    <col min="11246" max="11246" width="6.33203125" style="16" customWidth="1"/>
    <col min="11247" max="11247" width="47.6640625" style="16" bestFit="1" customWidth="1"/>
    <col min="11248" max="11249" width="6.33203125" style="16" bestFit="1" customWidth="1"/>
    <col min="11250" max="11250" width="6.6640625" style="16" bestFit="1" customWidth="1"/>
    <col min="11251" max="11251" width="5.6640625" style="16"/>
    <col min="11252" max="11253" width="6.33203125" style="16" bestFit="1" customWidth="1"/>
    <col min="11254" max="11271" width="5.6640625" style="16"/>
    <col min="11272" max="11272" width="6.5546875" style="16" bestFit="1" customWidth="1"/>
    <col min="11273" max="11273" width="18.6640625" style="16" customWidth="1"/>
    <col min="11274" max="11274" width="4.33203125" style="16" customWidth="1"/>
    <col min="11275" max="11275" width="10.6640625" style="16" customWidth="1"/>
    <col min="11276" max="11287" width="9.5546875" style="16" customWidth="1"/>
    <col min="11288" max="11288" width="10.44140625" style="16" customWidth="1"/>
    <col min="11289" max="11289" width="11.44140625" style="16" customWidth="1"/>
    <col min="11290" max="11485" width="5.6640625" style="16"/>
    <col min="11486" max="11486" width="9.5546875" style="16" customWidth="1"/>
    <col min="11487" max="11487" width="6.5546875" style="16" bestFit="1" customWidth="1"/>
    <col min="11488" max="11488" width="5.6640625" style="16"/>
    <col min="11489" max="11499" width="7.6640625" style="16" customWidth="1"/>
    <col min="11500" max="11500" width="4.6640625" style="16" customWidth="1"/>
    <col min="11501" max="11501" width="7.6640625" style="16" customWidth="1"/>
    <col min="11502" max="11502" width="6.33203125" style="16" customWidth="1"/>
    <col min="11503" max="11503" width="47.6640625" style="16" bestFit="1" customWidth="1"/>
    <col min="11504" max="11505" width="6.33203125" style="16" bestFit="1" customWidth="1"/>
    <col min="11506" max="11506" width="6.6640625" style="16" bestFit="1" customWidth="1"/>
    <col min="11507" max="11507" width="5.6640625" style="16"/>
    <col min="11508" max="11509" width="6.33203125" style="16" bestFit="1" customWidth="1"/>
    <col min="11510" max="11527" width="5.6640625" style="16"/>
    <col min="11528" max="11528" width="6.5546875" style="16" bestFit="1" customWidth="1"/>
    <col min="11529" max="11529" width="18.6640625" style="16" customWidth="1"/>
    <col min="11530" max="11530" width="4.33203125" style="16" customWidth="1"/>
    <col min="11531" max="11531" width="10.6640625" style="16" customWidth="1"/>
    <col min="11532" max="11543" width="9.5546875" style="16" customWidth="1"/>
    <col min="11544" max="11544" width="10.44140625" style="16" customWidth="1"/>
    <col min="11545" max="11545" width="11.44140625" style="16" customWidth="1"/>
    <col min="11546" max="11741" width="5.6640625" style="16"/>
    <col min="11742" max="11742" width="9.5546875" style="16" customWidth="1"/>
    <col min="11743" max="11743" width="6.5546875" style="16" bestFit="1" customWidth="1"/>
    <col min="11744" max="11744" width="5.6640625" style="16"/>
    <col min="11745" max="11755" width="7.6640625" style="16" customWidth="1"/>
    <col min="11756" max="11756" width="4.6640625" style="16" customWidth="1"/>
    <col min="11757" max="11757" width="7.6640625" style="16" customWidth="1"/>
    <col min="11758" max="11758" width="6.33203125" style="16" customWidth="1"/>
    <col min="11759" max="11759" width="47.6640625" style="16" bestFit="1" customWidth="1"/>
    <col min="11760" max="11761" width="6.33203125" style="16" bestFit="1" customWidth="1"/>
    <col min="11762" max="11762" width="6.6640625" style="16" bestFit="1" customWidth="1"/>
    <col min="11763" max="11763" width="5.6640625" style="16"/>
    <col min="11764" max="11765" width="6.33203125" style="16" bestFit="1" customWidth="1"/>
    <col min="11766" max="11783" width="5.6640625" style="16"/>
    <col min="11784" max="11784" width="6.5546875" style="16" bestFit="1" customWidth="1"/>
    <col min="11785" max="11785" width="18.6640625" style="16" customWidth="1"/>
    <col min="11786" max="11786" width="4.33203125" style="16" customWidth="1"/>
    <col min="11787" max="11787" width="10.6640625" style="16" customWidth="1"/>
    <col min="11788" max="11799" width="9.5546875" style="16" customWidth="1"/>
    <col min="11800" max="11800" width="10.44140625" style="16" customWidth="1"/>
    <col min="11801" max="11801" width="11.44140625" style="16" customWidth="1"/>
    <col min="11802" max="11997" width="5.6640625" style="16"/>
    <col min="11998" max="11998" width="9.5546875" style="16" customWidth="1"/>
    <col min="11999" max="11999" width="6.5546875" style="16" bestFit="1" customWidth="1"/>
    <col min="12000" max="12000" width="5.6640625" style="16"/>
    <col min="12001" max="12011" width="7.6640625" style="16" customWidth="1"/>
    <col min="12012" max="12012" width="4.6640625" style="16" customWidth="1"/>
    <col min="12013" max="12013" width="7.6640625" style="16" customWidth="1"/>
    <col min="12014" max="12014" width="6.33203125" style="16" customWidth="1"/>
    <col min="12015" max="12015" width="47.6640625" style="16" bestFit="1" customWidth="1"/>
    <col min="12016" max="12017" width="6.33203125" style="16" bestFit="1" customWidth="1"/>
    <col min="12018" max="12018" width="6.6640625" style="16" bestFit="1" customWidth="1"/>
    <col min="12019" max="12019" width="5.6640625" style="16"/>
    <col min="12020" max="12021" width="6.33203125" style="16" bestFit="1" customWidth="1"/>
    <col min="12022" max="12039" width="5.6640625" style="16"/>
    <col min="12040" max="12040" width="6.5546875" style="16" bestFit="1" customWidth="1"/>
    <col min="12041" max="12041" width="18.6640625" style="16" customWidth="1"/>
    <col min="12042" max="12042" width="4.33203125" style="16" customWidth="1"/>
    <col min="12043" max="12043" width="10.6640625" style="16" customWidth="1"/>
    <col min="12044" max="12055" width="9.5546875" style="16" customWidth="1"/>
    <col min="12056" max="12056" width="10.44140625" style="16" customWidth="1"/>
    <col min="12057" max="12057" width="11.44140625" style="16" customWidth="1"/>
    <col min="12058" max="12253" width="5.6640625" style="16"/>
    <col min="12254" max="12254" width="9.5546875" style="16" customWidth="1"/>
    <col min="12255" max="12255" width="6.5546875" style="16" bestFit="1" customWidth="1"/>
    <col min="12256" max="12256" width="5.6640625" style="16"/>
    <col min="12257" max="12267" width="7.6640625" style="16" customWidth="1"/>
    <col min="12268" max="12268" width="4.6640625" style="16" customWidth="1"/>
    <col min="12269" max="12269" width="7.6640625" style="16" customWidth="1"/>
    <col min="12270" max="12270" width="6.33203125" style="16" customWidth="1"/>
    <col min="12271" max="12271" width="47.6640625" style="16" bestFit="1" customWidth="1"/>
    <col min="12272" max="12273" width="6.33203125" style="16" bestFit="1" customWidth="1"/>
    <col min="12274" max="12274" width="6.6640625" style="16" bestFit="1" customWidth="1"/>
    <col min="12275" max="12275" width="5.6640625" style="16"/>
    <col min="12276" max="12277" width="6.33203125" style="16" bestFit="1" customWidth="1"/>
    <col min="12278" max="12295" width="5.6640625" style="16"/>
    <col min="12296" max="12296" width="6.5546875" style="16" bestFit="1" customWidth="1"/>
    <col min="12297" max="12297" width="18.6640625" style="16" customWidth="1"/>
    <col min="12298" max="12298" width="4.33203125" style="16" customWidth="1"/>
    <col min="12299" max="12299" width="10.6640625" style="16" customWidth="1"/>
    <col min="12300" max="12311" width="9.5546875" style="16" customWidth="1"/>
    <col min="12312" max="12312" width="10.44140625" style="16" customWidth="1"/>
    <col min="12313" max="12313" width="11.44140625" style="16" customWidth="1"/>
    <col min="12314" max="12509" width="5.6640625" style="16"/>
    <col min="12510" max="12510" width="9.5546875" style="16" customWidth="1"/>
    <col min="12511" max="12511" width="6.5546875" style="16" bestFit="1" customWidth="1"/>
    <col min="12512" max="12512" width="5.6640625" style="16"/>
    <col min="12513" max="12523" width="7.6640625" style="16" customWidth="1"/>
    <col min="12524" max="12524" width="4.6640625" style="16" customWidth="1"/>
    <col min="12525" max="12525" width="7.6640625" style="16" customWidth="1"/>
    <col min="12526" max="12526" width="6.33203125" style="16" customWidth="1"/>
    <col min="12527" max="12527" width="47.6640625" style="16" bestFit="1" customWidth="1"/>
    <col min="12528" max="12529" width="6.33203125" style="16" bestFit="1" customWidth="1"/>
    <col min="12530" max="12530" width="6.6640625" style="16" bestFit="1" customWidth="1"/>
    <col min="12531" max="12531" width="5.6640625" style="16"/>
    <col min="12532" max="12533" width="6.33203125" style="16" bestFit="1" customWidth="1"/>
    <col min="12534" max="12551" width="5.6640625" style="16"/>
    <col min="12552" max="12552" width="6.5546875" style="16" bestFit="1" customWidth="1"/>
    <col min="12553" max="12553" width="18.6640625" style="16" customWidth="1"/>
    <col min="12554" max="12554" width="4.33203125" style="16" customWidth="1"/>
    <col min="12555" max="12555" width="10.6640625" style="16" customWidth="1"/>
    <col min="12556" max="12567" width="9.5546875" style="16" customWidth="1"/>
    <col min="12568" max="12568" width="10.44140625" style="16" customWidth="1"/>
    <col min="12569" max="12569" width="11.44140625" style="16" customWidth="1"/>
    <col min="12570" max="12765" width="5.6640625" style="16"/>
    <col min="12766" max="12766" width="9.5546875" style="16" customWidth="1"/>
    <col min="12767" max="12767" width="6.5546875" style="16" bestFit="1" customWidth="1"/>
    <col min="12768" max="12768" width="5.6640625" style="16"/>
    <col min="12769" max="12779" width="7.6640625" style="16" customWidth="1"/>
    <col min="12780" max="12780" width="4.6640625" style="16" customWidth="1"/>
    <col min="12781" max="12781" width="7.6640625" style="16" customWidth="1"/>
    <col min="12782" max="12782" width="6.33203125" style="16" customWidth="1"/>
    <col min="12783" max="12783" width="47.6640625" style="16" bestFit="1" customWidth="1"/>
    <col min="12784" max="12785" width="6.33203125" style="16" bestFit="1" customWidth="1"/>
    <col min="12786" max="12786" width="6.6640625" style="16" bestFit="1" customWidth="1"/>
    <col min="12787" max="12787" width="5.6640625" style="16"/>
    <col min="12788" max="12789" width="6.33203125" style="16" bestFit="1" customWidth="1"/>
    <col min="12790" max="12807" width="5.6640625" style="16"/>
    <col min="12808" max="12808" width="6.5546875" style="16" bestFit="1" customWidth="1"/>
    <col min="12809" max="12809" width="18.6640625" style="16" customWidth="1"/>
    <col min="12810" max="12810" width="4.33203125" style="16" customWidth="1"/>
    <col min="12811" max="12811" width="10.6640625" style="16" customWidth="1"/>
    <col min="12812" max="12823" width="9.5546875" style="16" customWidth="1"/>
    <col min="12824" max="12824" width="10.44140625" style="16" customWidth="1"/>
    <col min="12825" max="12825" width="11.44140625" style="16" customWidth="1"/>
    <col min="12826" max="13021" width="5.6640625" style="16"/>
    <col min="13022" max="13022" width="9.5546875" style="16" customWidth="1"/>
    <col min="13023" max="13023" width="6.5546875" style="16" bestFit="1" customWidth="1"/>
    <col min="13024" max="13024" width="5.6640625" style="16"/>
    <col min="13025" max="13035" width="7.6640625" style="16" customWidth="1"/>
    <col min="13036" max="13036" width="4.6640625" style="16" customWidth="1"/>
    <col min="13037" max="13037" width="7.6640625" style="16" customWidth="1"/>
    <col min="13038" max="13038" width="6.33203125" style="16" customWidth="1"/>
    <col min="13039" max="13039" width="47.6640625" style="16" bestFit="1" customWidth="1"/>
    <col min="13040" max="13041" width="6.33203125" style="16" bestFit="1" customWidth="1"/>
    <col min="13042" max="13042" width="6.6640625" style="16" bestFit="1" customWidth="1"/>
    <col min="13043" max="13043" width="5.6640625" style="16"/>
    <col min="13044" max="13045" width="6.33203125" style="16" bestFit="1" customWidth="1"/>
    <col min="13046" max="13063" width="5.6640625" style="16"/>
    <col min="13064" max="13064" width="6.5546875" style="16" bestFit="1" customWidth="1"/>
    <col min="13065" max="13065" width="18.6640625" style="16" customWidth="1"/>
    <col min="13066" max="13066" width="4.33203125" style="16" customWidth="1"/>
    <col min="13067" max="13067" width="10.6640625" style="16" customWidth="1"/>
    <col min="13068" max="13079" width="9.5546875" style="16" customWidth="1"/>
    <col min="13080" max="13080" width="10.44140625" style="16" customWidth="1"/>
    <col min="13081" max="13081" width="11.44140625" style="16" customWidth="1"/>
    <col min="13082" max="13277" width="5.6640625" style="16"/>
    <col min="13278" max="13278" width="9.5546875" style="16" customWidth="1"/>
    <col min="13279" max="13279" width="6.5546875" style="16" bestFit="1" customWidth="1"/>
    <col min="13280" max="13280" width="5.6640625" style="16"/>
    <col min="13281" max="13291" width="7.6640625" style="16" customWidth="1"/>
    <col min="13292" max="13292" width="4.6640625" style="16" customWidth="1"/>
    <col min="13293" max="13293" width="7.6640625" style="16" customWidth="1"/>
    <col min="13294" max="13294" width="6.33203125" style="16" customWidth="1"/>
    <col min="13295" max="13295" width="47.6640625" style="16" bestFit="1" customWidth="1"/>
    <col min="13296" max="13297" width="6.33203125" style="16" bestFit="1" customWidth="1"/>
    <col min="13298" max="13298" width="6.6640625" style="16" bestFit="1" customWidth="1"/>
    <col min="13299" max="13299" width="5.6640625" style="16"/>
    <col min="13300" max="13301" width="6.33203125" style="16" bestFit="1" customWidth="1"/>
    <col min="13302" max="13319" width="5.6640625" style="16"/>
    <col min="13320" max="13320" width="6.5546875" style="16" bestFit="1" customWidth="1"/>
    <col min="13321" max="13321" width="18.6640625" style="16" customWidth="1"/>
    <col min="13322" max="13322" width="4.33203125" style="16" customWidth="1"/>
    <col min="13323" max="13323" width="10.6640625" style="16" customWidth="1"/>
    <col min="13324" max="13335" width="9.5546875" style="16" customWidth="1"/>
    <col min="13336" max="13336" width="10.44140625" style="16" customWidth="1"/>
    <col min="13337" max="13337" width="11.44140625" style="16" customWidth="1"/>
    <col min="13338" max="13533" width="5.6640625" style="16"/>
    <col min="13534" max="13534" width="9.5546875" style="16" customWidth="1"/>
    <col min="13535" max="13535" width="6.5546875" style="16" bestFit="1" customWidth="1"/>
    <col min="13536" max="13536" width="5.6640625" style="16"/>
    <col min="13537" max="13547" width="7.6640625" style="16" customWidth="1"/>
    <col min="13548" max="13548" width="4.6640625" style="16" customWidth="1"/>
    <col min="13549" max="13549" width="7.6640625" style="16" customWidth="1"/>
    <col min="13550" max="13550" width="6.33203125" style="16" customWidth="1"/>
    <col min="13551" max="13551" width="47.6640625" style="16" bestFit="1" customWidth="1"/>
    <col min="13552" max="13553" width="6.33203125" style="16" bestFit="1" customWidth="1"/>
    <col min="13554" max="13554" width="6.6640625" style="16" bestFit="1" customWidth="1"/>
    <col min="13555" max="13555" width="5.6640625" style="16"/>
    <col min="13556" max="13557" width="6.33203125" style="16" bestFit="1" customWidth="1"/>
    <col min="13558" max="13575" width="5.6640625" style="16"/>
    <col min="13576" max="13576" width="6.5546875" style="16" bestFit="1" customWidth="1"/>
    <col min="13577" max="13577" width="18.6640625" style="16" customWidth="1"/>
    <col min="13578" max="13578" width="4.33203125" style="16" customWidth="1"/>
    <col min="13579" max="13579" width="10.6640625" style="16" customWidth="1"/>
    <col min="13580" max="13591" width="9.5546875" style="16" customWidth="1"/>
    <col min="13592" max="13592" width="10.44140625" style="16" customWidth="1"/>
    <col min="13593" max="13593" width="11.44140625" style="16" customWidth="1"/>
    <col min="13594" max="13789" width="5.6640625" style="16"/>
    <col min="13790" max="13790" width="9.5546875" style="16" customWidth="1"/>
    <col min="13791" max="13791" width="6.5546875" style="16" bestFit="1" customWidth="1"/>
    <col min="13792" max="13792" width="5.6640625" style="16"/>
    <col min="13793" max="13803" width="7.6640625" style="16" customWidth="1"/>
    <col min="13804" max="13804" width="4.6640625" style="16" customWidth="1"/>
    <col min="13805" max="13805" width="7.6640625" style="16" customWidth="1"/>
    <col min="13806" max="13806" width="6.33203125" style="16" customWidth="1"/>
    <col min="13807" max="13807" width="47.6640625" style="16" bestFit="1" customWidth="1"/>
    <col min="13808" max="13809" width="6.33203125" style="16" bestFit="1" customWidth="1"/>
    <col min="13810" max="13810" width="6.6640625" style="16" bestFit="1" customWidth="1"/>
    <col min="13811" max="13811" width="5.6640625" style="16"/>
    <col min="13812" max="13813" width="6.33203125" style="16" bestFit="1" customWidth="1"/>
    <col min="13814" max="13831" width="5.6640625" style="16"/>
    <col min="13832" max="13832" width="6.5546875" style="16" bestFit="1" customWidth="1"/>
    <col min="13833" max="13833" width="18.6640625" style="16" customWidth="1"/>
    <col min="13834" max="13834" width="4.33203125" style="16" customWidth="1"/>
    <col min="13835" max="13835" width="10.6640625" style="16" customWidth="1"/>
    <col min="13836" max="13847" width="9.5546875" style="16" customWidth="1"/>
    <col min="13848" max="13848" width="10.44140625" style="16" customWidth="1"/>
    <col min="13849" max="13849" width="11.44140625" style="16" customWidth="1"/>
    <col min="13850" max="14045" width="5.6640625" style="16"/>
    <col min="14046" max="14046" width="9.5546875" style="16" customWidth="1"/>
    <col min="14047" max="14047" width="6.5546875" style="16" bestFit="1" customWidth="1"/>
    <col min="14048" max="14048" width="5.6640625" style="16"/>
    <col min="14049" max="14059" width="7.6640625" style="16" customWidth="1"/>
    <col min="14060" max="14060" width="4.6640625" style="16" customWidth="1"/>
    <col min="14061" max="14061" width="7.6640625" style="16" customWidth="1"/>
    <col min="14062" max="14062" width="6.33203125" style="16" customWidth="1"/>
    <col min="14063" max="14063" width="47.6640625" style="16" bestFit="1" customWidth="1"/>
    <col min="14064" max="14065" width="6.33203125" style="16" bestFit="1" customWidth="1"/>
    <col min="14066" max="14066" width="6.6640625" style="16" bestFit="1" customWidth="1"/>
    <col min="14067" max="14067" width="5.6640625" style="16"/>
    <col min="14068" max="14069" width="6.33203125" style="16" bestFit="1" customWidth="1"/>
    <col min="14070" max="14087" width="5.6640625" style="16"/>
    <col min="14088" max="14088" width="6.5546875" style="16" bestFit="1" customWidth="1"/>
    <col min="14089" max="14089" width="18.6640625" style="16" customWidth="1"/>
    <col min="14090" max="14090" width="4.33203125" style="16" customWidth="1"/>
    <col min="14091" max="14091" width="10.6640625" style="16" customWidth="1"/>
    <col min="14092" max="14103" width="9.5546875" style="16" customWidth="1"/>
    <col min="14104" max="14104" width="10.44140625" style="16" customWidth="1"/>
    <col min="14105" max="14105" width="11.44140625" style="16" customWidth="1"/>
    <col min="14106" max="14301" width="5.6640625" style="16"/>
    <col min="14302" max="14302" width="9.5546875" style="16" customWidth="1"/>
    <col min="14303" max="14303" width="6.5546875" style="16" bestFit="1" customWidth="1"/>
    <col min="14304" max="14304" width="5.6640625" style="16"/>
    <col min="14305" max="14315" width="7.6640625" style="16" customWidth="1"/>
    <col min="14316" max="14316" width="4.6640625" style="16" customWidth="1"/>
    <col min="14317" max="14317" width="7.6640625" style="16" customWidth="1"/>
    <col min="14318" max="14318" width="6.33203125" style="16" customWidth="1"/>
    <col min="14319" max="14319" width="47.6640625" style="16" bestFit="1" customWidth="1"/>
    <col min="14320" max="14321" width="6.33203125" style="16" bestFit="1" customWidth="1"/>
    <col min="14322" max="14322" width="6.6640625" style="16" bestFit="1" customWidth="1"/>
    <col min="14323" max="14323" width="5.6640625" style="16"/>
    <col min="14324" max="14325" width="6.33203125" style="16" bestFit="1" customWidth="1"/>
    <col min="14326" max="14343" width="5.6640625" style="16"/>
    <col min="14344" max="14344" width="6.5546875" style="16" bestFit="1" customWidth="1"/>
    <col min="14345" max="14345" width="18.6640625" style="16" customWidth="1"/>
    <col min="14346" max="14346" width="4.33203125" style="16" customWidth="1"/>
    <col min="14347" max="14347" width="10.6640625" style="16" customWidth="1"/>
    <col min="14348" max="14359" width="9.5546875" style="16" customWidth="1"/>
    <col min="14360" max="14360" width="10.44140625" style="16" customWidth="1"/>
    <col min="14361" max="14361" width="11.44140625" style="16" customWidth="1"/>
    <col min="14362" max="14557" width="5.6640625" style="16"/>
    <col min="14558" max="14558" width="9.5546875" style="16" customWidth="1"/>
    <col min="14559" max="14559" width="6.5546875" style="16" bestFit="1" customWidth="1"/>
    <col min="14560" max="14560" width="5.6640625" style="16"/>
    <col min="14561" max="14571" width="7.6640625" style="16" customWidth="1"/>
    <col min="14572" max="14572" width="4.6640625" style="16" customWidth="1"/>
    <col min="14573" max="14573" width="7.6640625" style="16" customWidth="1"/>
    <col min="14574" max="14574" width="6.33203125" style="16" customWidth="1"/>
    <col min="14575" max="14575" width="47.6640625" style="16" bestFit="1" customWidth="1"/>
    <col min="14576" max="14577" width="6.33203125" style="16" bestFit="1" customWidth="1"/>
    <col min="14578" max="14578" width="6.6640625" style="16" bestFit="1" customWidth="1"/>
    <col min="14579" max="14579" width="5.6640625" style="16"/>
    <col min="14580" max="14581" width="6.33203125" style="16" bestFit="1" customWidth="1"/>
    <col min="14582" max="14599" width="5.6640625" style="16"/>
    <col min="14600" max="14600" width="6.5546875" style="16" bestFit="1" customWidth="1"/>
    <col min="14601" max="14601" width="18.6640625" style="16" customWidth="1"/>
    <col min="14602" max="14602" width="4.33203125" style="16" customWidth="1"/>
    <col min="14603" max="14603" width="10.6640625" style="16" customWidth="1"/>
    <col min="14604" max="14615" width="9.5546875" style="16" customWidth="1"/>
    <col min="14616" max="14616" width="10.44140625" style="16" customWidth="1"/>
    <col min="14617" max="14617" width="11.44140625" style="16" customWidth="1"/>
    <col min="14618" max="14813" width="5.6640625" style="16"/>
    <col min="14814" max="14814" width="9.5546875" style="16" customWidth="1"/>
    <col min="14815" max="14815" width="6.5546875" style="16" bestFit="1" customWidth="1"/>
    <col min="14816" max="14816" width="5.6640625" style="16"/>
    <col min="14817" max="14827" width="7.6640625" style="16" customWidth="1"/>
    <col min="14828" max="14828" width="4.6640625" style="16" customWidth="1"/>
    <col min="14829" max="14829" width="7.6640625" style="16" customWidth="1"/>
    <col min="14830" max="14830" width="6.33203125" style="16" customWidth="1"/>
    <col min="14831" max="14831" width="47.6640625" style="16" bestFit="1" customWidth="1"/>
    <col min="14832" max="14833" width="6.33203125" style="16" bestFit="1" customWidth="1"/>
    <col min="14834" max="14834" width="6.6640625" style="16" bestFit="1" customWidth="1"/>
    <col min="14835" max="14835" width="5.6640625" style="16"/>
    <col min="14836" max="14837" width="6.33203125" style="16" bestFit="1" customWidth="1"/>
    <col min="14838" max="14855" width="5.6640625" style="16"/>
    <col min="14856" max="14856" width="6.5546875" style="16" bestFit="1" customWidth="1"/>
    <col min="14857" max="14857" width="18.6640625" style="16" customWidth="1"/>
    <col min="14858" max="14858" width="4.33203125" style="16" customWidth="1"/>
    <col min="14859" max="14859" width="10.6640625" style="16" customWidth="1"/>
    <col min="14860" max="14871" width="9.5546875" style="16" customWidth="1"/>
    <col min="14872" max="14872" width="10.44140625" style="16" customWidth="1"/>
    <col min="14873" max="14873" width="11.44140625" style="16" customWidth="1"/>
    <col min="14874" max="15069" width="5.6640625" style="16"/>
    <col min="15070" max="15070" width="9.5546875" style="16" customWidth="1"/>
    <col min="15071" max="15071" width="6.5546875" style="16" bestFit="1" customWidth="1"/>
    <col min="15072" max="15072" width="5.6640625" style="16"/>
    <col min="15073" max="15083" width="7.6640625" style="16" customWidth="1"/>
    <col min="15084" max="15084" width="4.6640625" style="16" customWidth="1"/>
    <col min="15085" max="15085" width="7.6640625" style="16" customWidth="1"/>
    <col min="15086" max="15086" width="6.33203125" style="16" customWidth="1"/>
    <col min="15087" max="15087" width="47.6640625" style="16" bestFit="1" customWidth="1"/>
    <col min="15088" max="15089" width="6.33203125" style="16" bestFit="1" customWidth="1"/>
    <col min="15090" max="15090" width="6.6640625" style="16" bestFit="1" customWidth="1"/>
    <col min="15091" max="15091" width="5.6640625" style="16"/>
    <col min="15092" max="15093" width="6.33203125" style="16" bestFit="1" customWidth="1"/>
    <col min="15094" max="15111" width="5.6640625" style="16"/>
    <col min="15112" max="15112" width="6.5546875" style="16" bestFit="1" customWidth="1"/>
    <col min="15113" max="15113" width="18.6640625" style="16" customWidth="1"/>
    <col min="15114" max="15114" width="4.33203125" style="16" customWidth="1"/>
    <col min="15115" max="15115" width="10.6640625" style="16" customWidth="1"/>
    <col min="15116" max="15127" width="9.5546875" style="16" customWidth="1"/>
    <col min="15128" max="15128" width="10.44140625" style="16" customWidth="1"/>
    <col min="15129" max="15129" width="11.44140625" style="16" customWidth="1"/>
    <col min="15130" max="15325" width="5.6640625" style="16"/>
    <col min="15326" max="15326" width="9.5546875" style="16" customWidth="1"/>
    <col min="15327" max="15327" width="6.5546875" style="16" bestFit="1" customWidth="1"/>
    <col min="15328" max="15328" width="5.6640625" style="16"/>
    <col min="15329" max="15339" width="7.6640625" style="16" customWidth="1"/>
    <col min="15340" max="15340" width="4.6640625" style="16" customWidth="1"/>
    <col min="15341" max="15341" width="7.6640625" style="16" customWidth="1"/>
    <col min="15342" max="15342" width="6.33203125" style="16" customWidth="1"/>
    <col min="15343" max="15343" width="47.6640625" style="16" bestFit="1" customWidth="1"/>
    <col min="15344" max="15345" width="6.33203125" style="16" bestFit="1" customWidth="1"/>
    <col min="15346" max="15346" width="6.6640625" style="16" bestFit="1" customWidth="1"/>
    <col min="15347" max="15347" width="5.6640625" style="16"/>
    <col min="15348" max="15349" width="6.33203125" style="16" bestFit="1" customWidth="1"/>
    <col min="15350" max="15367" width="5.6640625" style="16"/>
    <col min="15368" max="15368" width="6.5546875" style="16" bestFit="1" customWidth="1"/>
    <col min="15369" max="15369" width="18.6640625" style="16" customWidth="1"/>
    <col min="15370" max="15370" width="4.33203125" style="16" customWidth="1"/>
    <col min="15371" max="15371" width="10.6640625" style="16" customWidth="1"/>
    <col min="15372" max="15383" width="9.5546875" style="16" customWidth="1"/>
    <col min="15384" max="15384" width="10.44140625" style="16" customWidth="1"/>
    <col min="15385" max="15385" width="11.44140625" style="16" customWidth="1"/>
    <col min="15386" max="15581" width="5.6640625" style="16"/>
    <col min="15582" max="15582" width="9.5546875" style="16" customWidth="1"/>
    <col min="15583" max="15583" width="6.5546875" style="16" bestFit="1" customWidth="1"/>
    <col min="15584" max="15584" width="5.6640625" style="16"/>
    <col min="15585" max="15595" width="7.6640625" style="16" customWidth="1"/>
    <col min="15596" max="15596" width="4.6640625" style="16" customWidth="1"/>
    <col min="15597" max="15597" width="7.6640625" style="16" customWidth="1"/>
    <col min="15598" max="15598" width="6.33203125" style="16" customWidth="1"/>
    <col min="15599" max="15599" width="47.6640625" style="16" bestFit="1" customWidth="1"/>
    <col min="15600" max="15601" width="6.33203125" style="16" bestFit="1" customWidth="1"/>
    <col min="15602" max="15602" width="6.6640625" style="16" bestFit="1" customWidth="1"/>
    <col min="15603" max="15603" width="5.6640625" style="16"/>
    <col min="15604" max="15605" width="6.33203125" style="16" bestFit="1" customWidth="1"/>
    <col min="15606" max="15623" width="5.6640625" style="16"/>
    <col min="15624" max="15624" width="6.5546875" style="16" bestFit="1" customWidth="1"/>
    <col min="15625" max="15625" width="18.6640625" style="16" customWidth="1"/>
    <col min="15626" max="15626" width="4.33203125" style="16" customWidth="1"/>
    <col min="15627" max="15627" width="10.6640625" style="16" customWidth="1"/>
    <col min="15628" max="15639" width="9.5546875" style="16" customWidth="1"/>
    <col min="15640" max="15640" width="10.44140625" style="16" customWidth="1"/>
    <col min="15641" max="15641" width="11.44140625" style="16" customWidth="1"/>
    <col min="15642" max="15837" width="5.6640625" style="16"/>
    <col min="15838" max="15838" width="9.5546875" style="16" customWidth="1"/>
    <col min="15839" max="15839" width="6.5546875" style="16" bestFit="1" customWidth="1"/>
    <col min="15840" max="15840" width="5.6640625" style="16"/>
    <col min="15841" max="15851" width="7.6640625" style="16" customWidth="1"/>
    <col min="15852" max="15852" width="4.6640625" style="16" customWidth="1"/>
    <col min="15853" max="15853" width="7.6640625" style="16" customWidth="1"/>
    <col min="15854" max="15854" width="6.33203125" style="16" customWidth="1"/>
    <col min="15855" max="15855" width="47.6640625" style="16" bestFit="1" customWidth="1"/>
    <col min="15856" max="15857" width="6.33203125" style="16" bestFit="1" customWidth="1"/>
    <col min="15858" max="15858" width="6.6640625" style="16" bestFit="1" customWidth="1"/>
    <col min="15859" max="15859" width="5.6640625" style="16"/>
    <col min="15860" max="15861" width="6.33203125" style="16" bestFit="1" customWidth="1"/>
    <col min="15862" max="15879" width="5.6640625" style="16"/>
    <col min="15880" max="15880" width="6.5546875" style="16" bestFit="1" customWidth="1"/>
    <col min="15881" max="15881" width="18.6640625" style="16" customWidth="1"/>
    <col min="15882" max="15882" width="4.33203125" style="16" customWidth="1"/>
    <col min="15883" max="15883" width="10.6640625" style="16" customWidth="1"/>
    <col min="15884" max="15895" width="9.5546875" style="16" customWidth="1"/>
    <col min="15896" max="15896" width="10.44140625" style="16" customWidth="1"/>
    <col min="15897" max="15897" width="11.44140625" style="16" customWidth="1"/>
    <col min="15898" max="16093" width="5.6640625" style="16"/>
    <col min="16094" max="16094" width="9.5546875" style="16" customWidth="1"/>
    <col min="16095" max="16095" width="6.5546875" style="16" bestFit="1" customWidth="1"/>
    <col min="16096" max="16096" width="5.6640625" style="16"/>
    <col min="16097" max="16107" width="7.6640625" style="16" customWidth="1"/>
    <col min="16108" max="16108" width="4.6640625" style="16" customWidth="1"/>
    <col min="16109" max="16109" width="7.6640625" style="16" customWidth="1"/>
    <col min="16110" max="16110" width="6.33203125" style="16" customWidth="1"/>
    <col min="16111" max="16111" width="47.6640625" style="16" bestFit="1" customWidth="1"/>
    <col min="16112" max="16113" width="6.33203125" style="16" bestFit="1" customWidth="1"/>
    <col min="16114" max="16114" width="6.6640625" style="16" bestFit="1" customWidth="1"/>
    <col min="16115" max="16115" width="5.6640625" style="16"/>
    <col min="16116" max="16117" width="6.33203125" style="16" bestFit="1" customWidth="1"/>
    <col min="16118" max="16135" width="5.6640625" style="16"/>
    <col min="16136" max="16136" width="6.5546875" style="16" bestFit="1" customWidth="1"/>
    <col min="16137" max="16137" width="18.6640625" style="16" customWidth="1"/>
    <col min="16138" max="16138" width="4.33203125" style="16" customWidth="1"/>
    <col min="16139" max="16139" width="10.6640625" style="16" customWidth="1"/>
    <col min="16140" max="16151" width="9.5546875" style="16" customWidth="1"/>
    <col min="16152" max="16152" width="10.44140625" style="16" customWidth="1"/>
    <col min="16153" max="16153" width="11.44140625" style="16" customWidth="1"/>
    <col min="16154" max="16384" width="5.6640625" style="16"/>
  </cols>
  <sheetData>
    <row r="1" spans="1:38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</row>
    <row r="2" spans="1:38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</row>
    <row r="3" spans="1:38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spans="1:38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8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</row>
    <row r="7" spans="1:38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</row>
    <row r="8" spans="1:38" ht="19.95" customHeight="1" thickTop="1" thickBot="1" x14ac:dyDescent="0.45">
      <c r="A8" s="163"/>
      <c r="B8" s="164" t="s">
        <v>214</v>
      </c>
      <c r="C8" s="165"/>
      <c r="D8" s="165"/>
      <c r="E8" s="165"/>
      <c r="F8" s="165"/>
      <c r="G8" s="165"/>
      <c r="H8" s="165"/>
      <c r="I8" s="165"/>
      <c r="J8" s="165"/>
      <c r="K8" s="261"/>
      <c r="L8" s="165"/>
      <c r="M8" s="165"/>
      <c r="N8" s="165"/>
      <c r="O8" s="521" t="s">
        <v>331</v>
      </c>
      <c r="P8" s="12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</row>
    <row r="9" spans="1:38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</row>
    <row r="10" spans="1:38" ht="17.399999999999999" customHeight="1" thickTop="1" thickBot="1" x14ac:dyDescent="0.3">
      <c r="A10" s="18"/>
      <c r="B10" s="719" t="s">
        <v>217</v>
      </c>
      <c r="C10" s="617"/>
      <c r="D10" s="617"/>
      <c r="E10" s="617"/>
      <c r="F10" s="617"/>
      <c r="G10" s="617"/>
      <c r="H10" s="617"/>
      <c r="I10" s="617"/>
      <c r="J10" s="617"/>
      <c r="K10" s="617"/>
      <c r="L10" s="617"/>
      <c r="M10" s="617"/>
      <c r="N10" s="617"/>
      <c r="O10" s="617"/>
      <c r="P10" s="18"/>
      <c r="R10" s="22"/>
      <c r="S10" s="22"/>
      <c r="T10" s="22"/>
      <c r="X10" s="23"/>
      <c r="Y10" s="20"/>
      <c r="Z10" s="20"/>
      <c r="AA10" s="29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</row>
    <row r="11" spans="1:38" ht="14.25" customHeight="1" thickTop="1" thickBot="1" x14ac:dyDescent="0.4">
      <c r="A11" s="18"/>
      <c r="B11" s="720"/>
      <c r="C11" s="616"/>
      <c r="D11" s="616"/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616"/>
      <c r="P11" s="74"/>
      <c r="R11" s="22"/>
      <c r="S11" s="22"/>
      <c r="T11" s="22"/>
      <c r="Y11" s="31"/>
      <c r="Z11" s="31"/>
      <c r="AA11" s="29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</row>
    <row r="12" spans="1:38" s="14" customFormat="1" ht="15" customHeight="1" thickTop="1" x14ac:dyDescent="0.3">
      <c r="B12" s="617"/>
      <c r="C12" s="617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617"/>
      <c r="O12" s="73"/>
      <c r="P12" s="73"/>
    </row>
    <row r="13" spans="1:38" ht="15" customHeight="1" x14ac:dyDescent="0.3">
      <c r="B13" s="498"/>
      <c r="C13" s="498"/>
      <c r="D13" s="498"/>
      <c r="E13" s="498"/>
      <c r="F13" s="498"/>
      <c r="G13" s="498"/>
      <c r="H13" s="498"/>
      <c r="I13" s="498"/>
      <c r="J13" s="498"/>
      <c r="K13" s="498"/>
      <c r="L13" s="498"/>
      <c r="M13" s="498"/>
      <c r="N13" s="498"/>
      <c r="O13" s="73"/>
      <c r="P13" s="73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  <row r="14" spans="1:38" s="73" customFormat="1" ht="15" customHeight="1" x14ac:dyDescent="0.3">
      <c r="B14" s="359" t="s">
        <v>218</v>
      </c>
      <c r="C14" s="361"/>
      <c r="D14" s="361"/>
      <c r="F14" s="366">
        <v>60154</v>
      </c>
      <c r="G14" s="367"/>
      <c r="H14" s="356"/>
      <c r="I14" s="77"/>
      <c r="J14" s="77"/>
      <c r="K14" s="77"/>
      <c r="L14" s="77"/>
      <c r="M14" s="77"/>
      <c r="N14" s="77"/>
      <c r="O14" s="77"/>
      <c r="P14" s="77"/>
      <c r="Q14" s="77"/>
      <c r="R14" s="77"/>
    </row>
    <row r="15" spans="1:38" s="73" customFormat="1" ht="15" customHeight="1" x14ac:dyDescent="0.3">
      <c r="B15" s="359" t="s">
        <v>219</v>
      </c>
      <c r="C15" s="361"/>
      <c r="D15" s="361"/>
      <c r="F15" s="366">
        <v>19372</v>
      </c>
      <c r="G15" s="368">
        <f>F15/F14</f>
        <v>0.32204009708415066</v>
      </c>
      <c r="I15" s="77"/>
      <c r="J15" s="77"/>
      <c r="K15" s="77"/>
      <c r="L15" s="77"/>
      <c r="M15" s="77"/>
      <c r="N15" s="77"/>
      <c r="O15" s="77"/>
      <c r="P15" s="77"/>
      <c r="Q15" s="77"/>
      <c r="R15" s="77"/>
    </row>
    <row r="16" spans="1:38" s="73" customFormat="1" ht="15" customHeight="1" x14ac:dyDescent="0.3">
      <c r="B16" s="359" t="s">
        <v>220</v>
      </c>
      <c r="C16" s="361"/>
      <c r="D16" s="361"/>
      <c r="F16" s="366">
        <v>5445</v>
      </c>
      <c r="G16" s="367"/>
      <c r="H16" s="81"/>
      <c r="I16" s="77"/>
      <c r="J16" s="77"/>
      <c r="K16" s="77"/>
      <c r="L16" s="77"/>
      <c r="M16" s="77"/>
      <c r="N16" s="77"/>
      <c r="O16" s="77"/>
      <c r="P16" s="77"/>
      <c r="Q16" s="77"/>
      <c r="R16" s="77"/>
    </row>
    <row r="17" spans="2:18" s="73" customFormat="1" ht="15" customHeight="1" x14ac:dyDescent="0.3">
      <c r="H17" s="81"/>
      <c r="I17" s="77"/>
      <c r="J17" s="77"/>
      <c r="K17" s="77"/>
      <c r="L17" s="77"/>
      <c r="M17" s="77"/>
      <c r="N17" s="77"/>
      <c r="O17" s="77"/>
      <c r="P17" s="77"/>
      <c r="Q17" s="77"/>
      <c r="R17" s="77"/>
    </row>
    <row r="18" spans="2:18" s="73" customFormat="1" ht="15" customHeight="1" x14ac:dyDescent="0.3">
      <c r="B18" s="359" t="s">
        <v>294</v>
      </c>
      <c r="C18" s="361"/>
      <c r="D18" s="361"/>
      <c r="E18" s="361"/>
      <c r="F18" s="369" t="s">
        <v>221</v>
      </c>
      <c r="H18" s="81"/>
      <c r="I18" s="77"/>
      <c r="J18" s="77"/>
      <c r="K18" s="77"/>
      <c r="L18" s="77"/>
      <c r="M18" s="77"/>
      <c r="N18" s="77"/>
      <c r="O18" s="77"/>
      <c r="P18" s="77"/>
      <c r="Q18" s="82"/>
      <c r="R18" s="77"/>
    </row>
    <row r="19" spans="2:18" s="73" customFormat="1" ht="15" customHeight="1" x14ac:dyDescent="0.3">
      <c r="B19" s="363" t="s">
        <v>225</v>
      </c>
      <c r="C19" s="361"/>
      <c r="D19" s="361"/>
      <c r="E19" s="361"/>
      <c r="F19" s="366">
        <v>11178</v>
      </c>
      <c r="G19" s="363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</row>
    <row r="20" spans="2:18" s="73" customFormat="1" ht="15" customHeight="1" x14ac:dyDescent="0.3">
      <c r="B20" s="363" t="s">
        <v>224</v>
      </c>
      <c r="C20" s="361"/>
      <c r="D20" s="361"/>
      <c r="E20" s="361"/>
      <c r="F20" s="366">
        <v>10095</v>
      </c>
      <c r="G20" s="362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</row>
    <row r="21" spans="2:18" s="73" customFormat="1" ht="15" customHeight="1" x14ac:dyDescent="0.3">
      <c r="B21" s="363" t="s">
        <v>226</v>
      </c>
      <c r="C21" s="361"/>
      <c r="D21" s="361"/>
      <c r="E21" s="361"/>
      <c r="F21" s="366">
        <v>7601</v>
      </c>
      <c r="G21" s="370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</row>
    <row r="22" spans="2:18" s="73" customFormat="1" ht="15" customHeight="1" x14ac:dyDescent="0.3">
      <c r="B22" s="363" t="s">
        <v>277</v>
      </c>
      <c r="C22" s="361"/>
      <c r="D22" s="361"/>
      <c r="E22" s="361"/>
      <c r="F22" s="366">
        <v>4618</v>
      </c>
      <c r="G22" s="362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</row>
    <row r="23" spans="2:18" s="73" customFormat="1" ht="15" customHeight="1" x14ac:dyDescent="0.3">
      <c r="B23" s="363" t="s">
        <v>251</v>
      </c>
      <c r="C23" s="361"/>
      <c r="D23" s="361"/>
      <c r="E23" s="361"/>
      <c r="F23" s="366">
        <v>4065</v>
      </c>
      <c r="G23" s="362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</row>
    <row r="24" spans="2:18" s="73" customFormat="1" ht="15" customHeight="1" x14ac:dyDescent="0.3">
      <c r="B24" s="363" t="s">
        <v>252</v>
      </c>
      <c r="C24" s="361"/>
      <c r="D24" s="361"/>
      <c r="E24" s="361"/>
      <c r="F24" s="366">
        <v>3500</v>
      </c>
      <c r="G24" s="362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</row>
    <row r="25" spans="2:18" s="73" customFormat="1" ht="15" customHeight="1" x14ac:dyDescent="0.3">
      <c r="B25" s="363" t="s">
        <v>253</v>
      </c>
      <c r="C25" s="361"/>
      <c r="D25" s="361"/>
      <c r="E25" s="361"/>
      <c r="F25" s="366">
        <v>3093</v>
      </c>
      <c r="G25" s="362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</row>
    <row r="26" spans="2:18" s="73" customFormat="1" ht="15" customHeight="1" x14ac:dyDescent="0.3">
      <c r="B26" s="363" t="s">
        <v>254</v>
      </c>
      <c r="C26" s="361"/>
      <c r="D26" s="361"/>
      <c r="E26" s="361"/>
      <c r="F26" s="366">
        <v>3025</v>
      </c>
      <c r="G26" s="362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</row>
    <row r="27" spans="2:18" s="73" customFormat="1" ht="15" customHeight="1" x14ac:dyDescent="0.3">
      <c r="B27" s="363" t="s">
        <v>255</v>
      </c>
      <c r="C27" s="361"/>
      <c r="D27" s="361"/>
      <c r="E27" s="361"/>
      <c r="F27" s="366">
        <v>3020</v>
      </c>
      <c r="G27" s="362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</row>
    <row r="28" spans="2:18" s="73" customFormat="1" ht="15" customHeight="1" x14ac:dyDescent="0.3">
      <c r="B28" s="363" t="s">
        <v>256</v>
      </c>
      <c r="C28" s="361"/>
      <c r="D28" s="361"/>
      <c r="E28" s="361"/>
      <c r="F28" s="366">
        <v>2013</v>
      </c>
      <c r="G28" s="362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</row>
    <row r="29" spans="2:18" s="73" customFormat="1" ht="15" customHeight="1" x14ac:dyDescent="0.3">
      <c r="B29" s="363" t="s">
        <v>257</v>
      </c>
      <c r="F29" s="366">
        <v>1674</v>
      </c>
      <c r="G29" s="362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</row>
    <row r="30" spans="2:18" s="73" customFormat="1" ht="15" customHeight="1" x14ac:dyDescent="0.3">
      <c r="B30" s="363" t="s">
        <v>258</v>
      </c>
      <c r="F30" s="366">
        <v>1393</v>
      </c>
      <c r="G30" s="362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</row>
    <row r="31" spans="2:18" s="73" customFormat="1" ht="15" customHeight="1" x14ac:dyDescent="0.3">
      <c r="B31" s="363" t="s">
        <v>259</v>
      </c>
      <c r="C31" s="361"/>
      <c r="D31" s="361"/>
      <c r="E31" s="361"/>
      <c r="F31" s="366">
        <v>1254</v>
      </c>
      <c r="G31" s="362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</row>
    <row r="32" spans="2:18" s="73" customFormat="1" ht="15" customHeight="1" x14ac:dyDescent="0.3">
      <c r="B32" s="363" t="s">
        <v>260</v>
      </c>
      <c r="C32" s="361"/>
      <c r="D32" s="361"/>
      <c r="E32" s="361"/>
      <c r="F32" s="366">
        <v>1065</v>
      </c>
      <c r="G32" s="355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2:18" s="73" customFormat="1" ht="15" customHeight="1" x14ac:dyDescent="0.3">
      <c r="B33" s="363" t="s">
        <v>261</v>
      </c>
      <c r="C33" s="361"/>
      <c r="D33" s="361"/>
      <c r="E33" s="361"/>
      <c r="F33" s="366">
        <v>1036</v>
      </c>
      <c r="G33" s="77"/>
      <c r="H33" s="77"/>
      <c r="I33" s="77"/>
      <c r="J33" s="77"/>
      <c r="K33" s="77"/>
      <c r="L33" s="353"/>
      <c r="M33" s="77"/>
      <c r="N33" s="77"/>
      <c r="O33" s="77"/>
      <c r="P33" s="355"/>
      <c r="Q33" s="355"/>
      <c r="R33" s="77"/>
    </row>
    <row r="34" spans="2:18" s="73" customFormat="1" ht="15" customHeight="1" x14ac:dyDescent="0.3">
      <c r="B34" s="363" t="s">
        <v>222</v>
      </c>
      <c r="C34" s="361"/>
      <c r="D34" s="361"/>
      <c r="E34" s="361"/>
      <c r="F34" s="366">
        <v>853</v>
      </c>
      <c r="G34" s="77"/>
      <c r="H34" s="77"/>
      <c r="I34" s="77"/>
      <c r="J34" s="77"/>
      <c r="K34" s="77"/>
      <c r="L34" s="353"/>
      <c r="M34" s="77"/>
      <c r="N34" s="77"/>
      <c r="O34" s="77"/>
      <c r="P34" s="355"/>
      <c r="Q34" s="355"/>
      <c r="R34" s="77"/>
    </row>
    <row r="35" spans="2:18" s="73" customFormat="1" ht="15" customHeight="1" x14ac:dyDescent="0.3">
      <c r="B35" s="363" t="s">
        <v>262</v>
      </c>
      <c r="C35" s="361"/>
      <c r="D35" s="361"/>
      <c r="E35" s="361"/>
      <c r="F35" s="366">
        <v>254</v>
      </c>
      <c r="G35" s="355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</row>
    <row r="36" spans="2:18" s="73" customFormat="1" ht="15" customHeight="1" x14ac:dyDescent="0.3">
      <c r="B36" s="363" t="s">
        <v>223</v>
      </c>
      <c r="C36" s="361"/>
      <c r="D36" s="361"/>
      <c r="E36" s="361"/>
      <c r="F36" s="366">
        <v>245</v>
      </c>
      <c r="G36" s="77"/>
      <c r="H36" s="77"/>
      <c r="I36" s="77"/>
      <c r="J36" s="77"/>
      <c r="K36" s="77"/>
    </row>
    <row r="37" spans="2:18" s="73" customFormat="1" ht="15" customHeight="1" x14ac:dyDescent="0.3">
      <c r="B37" s="363" t="s">
        <v>263</v>
      </c>
      <c r="C37" s="77"/>
      <c r="D37" s="77"/>
      <c r="E37" s="77"/>
      <c r="F37" s="366">
        <v>101</v>
      </c>
      <c r="G37" s="77"/>
      <c r="H37" s="77"/>
      <c r="I37" s="77"/>
      <c r="J37" s="77"/>
      <c r="K37" s="77"/>
    </row>
    <row r="38" spans="2:18" s="73" customFormat="1" ht="15" customHeight="1" x14ac:dyDescent="0.3">
      <c r="B38" s="363" t="s">
        <v>264</v>
      </c>
      <c r="F38" s="366">
        <v>71</v>
      </c>
      <c r="G38" s="77"/>
      <c r="H38" s="77"/>
      <c r="I38" s="77"/>
      <c r="J38" s="77"/>
      <c r="K38" s="77"/>
      <c r="L38" s="77"/>
      <c r="M38" s="77"/>
      <c r="N38" s="77"/>
      <c r="O38" s="81"/>
      <c r="P38" s="81"/>
      <c r="Q38" s="77"/>
      <c r="R38" s="77"/>
    </row>
    <row r="39" spans="2:18" s="73" customFormat="1" ht="15" customHeight="1" x14ac:dyDescent="0.3">
      <c r="B39" s="363"/>
      <c r="F39" s="366"/>
      <c r="G39" s="77"/>
      <c r="H39" s="77"/>
      <c r="I39" s="77"/>
      <c r="J39" s="77"/>
      <c r="K39" s="77"/>
      <c r="L39" s="77"/>
      <c r="M39" s="77"/>
      <c r="N39" s="77"/>
      <c r="O39" s="81"/>
      <c r="P39" s="81"/>
      <c r="Q39" s="77"/>
      <c r="R39" s="77"/>
    </row>
    <row r="40" spans="2:18" s="73" customFormat="1" ht="15" customHeight="1" x14ac:dyDescent="0.3">
      <c r="B40" s="363"/>
      <c r="F40" s="366"/>
      <c r="G40" s="77"/>
      <c r="H40" s="77"/>
      <c r="I40" s="77"/>
      <c r="J40" s="77"/>
      <c r="K40" s="77"/>
      <c r="L40" s="77"/>
      <c r="M40" s="77"/>
      <c r="N40" s="77"/>
      <c r="O40" s="81"/>
      <c r="P40" s="81"/>
      <c r="Q40" s="77"/>
      <c r="R40" s="77"/>
    </row>
    <row r="41" spans="2:18" s="73" customFormat="1" ht="15" customHeight="1" x14ac:dyDescent="0.3">
      <c r="B41" s="77" t="s">
        <v>264</v>
      </c>
      <c r="C41" s="77"/>
      <c r="D41" s="77"/>
      <c r="E41" s="77"/>
      <c r="F41" s="77"/>
      <c r="G41" s="77"/>
      <c r="H41" s="77"/>
      <c r="I41" s="364"/>
      <c r="J41" s="364"/>
      <c r="K41" s="364"/>
      <c r="L41" s="364"/>
      <c r="M41" s="364"/>
      <c r="N41" s="364"/>
      <c r="O41" s="354"/>
      <c r="R41" s="356"/>
    </row>
    <row r="42" spans="2:18" s="73" customFormat="1" ht="15" customHeight="1" x14ac:dyDescent="0.3">
      <c r="B42" s="77"/>
      <c r="C42" s="77"/>
      <c r="D42" s="77"/>
      <c r="E42" s="77"/>
      <c r="F42" s="77"/>
      <c r="G42" s="77"/>
      <c r="H42" s="77"/>
      <c r="I42" s="77"/>
      <c r="O42" s="357"/>
      <c r="R42" s="77"/>
    </row>
    <row r="43" spans="2:18" s="73" customFormat="1" ht="15" customHeight="1" x14ac:dyDescent="0.3">
      <c r="B43" s="77"/>
      <c r="C43" s="77"/>
      <c r="D43" s="77"/>
      <c r="E43" s="77"/>
      <c r="F43" s="77"/>
      <c r="G43" s="77"/>
      <c r="H43" s="77"/>
      <c r="I43" s="77"/>
      <c r="J43" s="360" t="s">
        <v>227</v>
      </c>
      <c r="K43" s="360"/>
      <c r="L43" s="360"/>
      <c r="M43" s="360"/>
      <c r="N43" s="369" t="s">
        <v>221</v>
      </c>
      <c r="O43" s="357"/>
      <c r="R43" s="77"/>
    </row>
    <row r="44" spans="2:18" s="73" customFormat="1" ht="15" customHeight="1" x14ac:dyDescent="0.3">
      <c r="B44" s="77"/>
      <c r="C44" s="77"/>
      <c r="D44" s="77"/>
      <c r="E44" s="77"/>
      <c r="F44" s="77"/>
      <c r="G44" s="77"/>
      <c r="H44" s="77"/>
      <c r="I44" s="77"/>
      <c r="J44" s="365" t="s">
        <v>228</v>
      </c>
      <c r="K44" s="361"/>
      <c r="L44" s="361"/>
      <c r="M44" s="361"/>
      <c r="N44" s="366">
        <v>10095</v>
      </c>
      <c r="O44" s="357"/>
      <c r="R44" s="77"/>
    </row>
    <row r="45" spans="2:18" s="73" customFormat="1" ht="15" customHeight="1" x14ac:dyDescent="0.3">
      <c r="B45" s="77"/>
      <c r="C45" s="77"/>
      <c r="D45" s="77"/>
      <c r="E45" s="77"/>
      <c r="F45" s="77"/>
      <c r="G45" s="77"/>
      <c r="H45" s="77"/>
      <c r="I45" s="77"/>
      <c r="J45" s="365" t="s">
        <v>276</v>
      </c>
      <c r="K45" s="361"/>
      <c r="L45" s="361"/>
      <c r="M45" s="361"/>
      <c r="N45" s="366">
        <v>4618</v>
      </c>
      <c r="O45" s="357"/>
      <c r="R45" s="77"/>
    </row>
    <row r="46" spans="2:18" s="73" customFormat="1" ht="15" customHeight="1" x14ac:dyDescent="0.3">
      <c r="B46" s="77"/>
      <c r="C46" s="77"/>
      <c r="D46" s="77"/>
      <c r="E46" s="77"/>
      <c r="F46" s="77"/>
      <c r="G46" s="77"/>
      <c r="H46" s="77"/>
      <c r="I46" s="77"/>
      <c r="J46" s="365" t="s">
        <v>229</v>
      </c>
      <c r="K46" s="361"/>
      <c r="L46" s="361"/>
      <c r="M46" s="361"/>
      <c r="N46" s="366">
        <v>4017</v>
      </c>
      <c r="O46" s="357"/>
      <c r="R46" s="77"/>
    </row>
    <row r="47" spans="2:18" s="73" customFormat="1" ht="15" customHeight="1" x14ac:dyDescent="0.3">
      <c r="B47" s="77"/>
      <c r="C47" s="77"/>
      <c r="D47" s="77"/>
      <c r="E47" s="77"/>
      <c r="F47" s="77"/>
      <c r="G47" s="77"/>
      <c r="H47" s="77"/>
      <c r="I47" s="77"/>
      <c r="J47" s="365" t="s">
        <v>265</v>
      </c>
      <c r="K47" s="361"/>
      <c r="L47" s="361"/>
      <c r="M47" s="361"/>
      <c r="N47" s="366">
        <v>3025</v>
      </c>
      <c r="O47" s="357"/>
      <c r="R47" s="77"/>
    </row>
    <row r="48" spans="2:18" s="73" customFormat="1" ht="15" customHeight="1" x14ac:dyDescent="0.3">
      <c r="B48" s="77"/>
      <c r="C48" s="77"/>
      <c r="D48" s="77"/>
      <c r="E48" s="77"/>
      <c r="F48" s="77"/>
      <c r="G48" s="77"/>
      <c r="H48" s="77"/>
      <c r="I48" s="77"/>
      <c r="J48" s="365" t="s">
        <v>232</v>
      </c>
      <c r="K48" s="361"/>
      <c r="L48" s="361"/>
      <c r="M48" s="361"/>
      <c r="N48" s="366">
        <v>2802</v>
      </c>
      <c r="O48" s="357"/>
      <c r="R48" s="77"/>
    </row>
    <row r="49" spans="1:18" s="73" customFormat="1" ht="15" customHeight="1" x14ac:dyDescent="0.3">
      <c r="B49" s="77"/>
      <c r="C49" s="77"/>
      <c r="D49" s="77"/>
      <c r="E49" s="77"/>
      <c r="F49" s="77"/>
      <c r="G49" s="77"/>
      <c r="H49" s="77"/>
      <c r="I49" s="77"/>
      <c r="J49" s="365" t="s">
        <v>233</v>
      </c>
      <c r="K49" s="361"/>
      <c r="L49" s="361"/>
      <c r="M49" s="361"/>
      <c r="N49" s="366">
        <v>2691</v>
      </c>
      <c r="O49" s="357"/>
      <c r="R49" s="77"/>
    </row>
    <row r="50" spans="1:18" s="73" customFormat="1" ht="15" customHeight="1" x14ac:dyDescent="0.3">
      <c r="B50" s="77"/>
      <c r="C50" s="77"/>
      <c r="D50" s="77"/>
      <c r="E50" s="77"/>
      <c r="F50" s="77"/>
      <c r="G50" s="77"/>
      <c r="H50" s="77"/>
      <c r="I50" s="77"/>
      <c r="J50" s="365" t="s">
        <v>231</v>
      </c>
      <c r="K50" s="361"/>
      <c r="L50" s="361"/>
      <c r="M50" s="361"/>
      <c r="N50" s="366">
        <v>2069</v>
      </c>
      <c r="O50" s="357"/>
      <c r="R50" s="77"/>
    </row>
    <row r="51" spans="1:18" s="73" customFormat="1" ht="15" customHeight="1" x14ac:dyDescent="0.3">
      <c r="B51" s="77"/>
      <c r="C51" s="77"/>
      <c r="D51" s="77"/>
      <c r="E51" s="77"/>
      <c r="F51" s="77"/>
      <c r="G51" s="77"/>
      <c r="H51" s="77"/>
      <c r="I51" s="77"/>
      <c r="J51" s="365" t="s">
        <v>266</v>
      </c>
      <c r="K51" s="361"/>
      <c r="L51" s="361"/>
      <c r="M51" s="361"/>
      <c r="N51" s="366">
        <v>1822</v>
      </c>
      <c r="O51" s="357"/>
      <c r="R51" s="77"/>
    </row>
    <row r="52" spans="1:18" s="73" customFormat="1" ht="15" customHeight="1" x14ac:dyDescent="0.3">
      <c r="B52" s="77"/>
      <c r="C52" s="77"/>
      <c r="D52" s="77"/>
      <c r="E52" s="77"/>
      <c r="F52" s="77"/>
      <c r="G52" s="77"/>
      <c r="H52" s="77"/>
      <c r="I52" s="77"/>
      <c r="J52" s="365" t="s">
        <v>267</v>
      </c>
      <c r="K52" s="363"/>
      <c r="L52" s="363"/>
      <c r="M52" s="363"/>
      <c r="N52" s="366">
        <v>1815</v>
      </c>
      <c r="O52" s="357"/>
      <c r="R52" s="77"/>
    </row>
    <row r="53" spans="1:18" s="73" customFormat="1" ht="15" customHeight="1" x14ac:dyDescent="0.3">
      <c r="B53" s="77"/>
      <c r="C53" s="77"/>
      <c r="D53" s="77"/>
      <c r="E53" s="77"/>
      <c r="F53" s="77"/>
      <c r="G53" s="77"/>
      <c r="H53" s="77"/>
      <c r="I53" s="77"/>
      <c r="J53" s="365" t="s">
        <v>268</v>
      </c>
      <c r="K53" s="361"/>
      <c r="L53" s="361"/>
      <c r="M53" s="361"/>
      <c r="N53" s="366">
        <v>1681</v>
      </c>
      <c r="O53" s="358"/>
      <c r="R53" s="77"/>
    </row>
    <row r="54" spans="1:18" s="73" customFormat="1" ht="15" customHeight="1" x14ac:dyDescent="0.3">
      <c r="B54" s="77"/>
      <c r="C54" s="77"/>
      <c r="D54" s="77"/>
      <c r="E54" s="77"/>
      <c r="F54" s="77"/>
      <c r="G54" s="77"/>
      <c r="H54" s="77"/>
      <c r="I54" s="77"/>
      <c r="J54" s="365" t="s">
        <v>234</v>
      </c>
      <c r="K54" s="361"/>
      <c r="L54" s="361"/>
      <c r="M54" s="361"/>
      <c r="N54" s="366">
        <v>1674</v>
      </c>
      <c r="O54" s="77"/>
      <c r="P54" s="358"/>
      <c r="Q54" s="358"/>
      <c r="R54" s="77"/>
    </row>
    <row r="55" spans="1:18" s="73" customFormat="1" ht="15" customHeight="1" x14ac:dyDescent="0.3">
      <c r="B55" s="77"/>
      <c r="C55" s="77"/>
      <c r="D55" s="77"/>
      <c r="E55" s="77"/>
      <c r="F55" s="77"/>
      <c r="G55" s="77"/>
      <c r="H55" s="77"/>
      <c r="I55" s="77"/>
      <c r="J55" s="365" t="s">
        <v>269</v>
      </c>
      <c r="K55" s="361"/>
      <c r="L55" s="361"/>
      <c r="M55" s="361"/>
      <c r="N55" s="366">
        <v>1546</v>
      </c>
      <c r="O55" s="77"/>
      <c r="P55" s="358"/>
      <c r="Q55" s="358"/>
      <c r="R55" s="77"/>
    </row>
    <row r="56" spans="1:18" s="73" customFormat="1" ht="1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365" t="s">
        <v>270</v>
      </c>
      <c r="K56" s="361"/>
      <c r="L56" s="365"/>
      <c r="M56" s="361"/>
      <c r="N56" s="366">
        <v>1393</v>
      </c>
      <c r="O56" s="77"/>
      <c r="P56" s="355"/>
      <c r="Q56" s="355"/>
      <c r="R56" s="77"/>
    </row>
    <row r="57" spans="1:18" ht="13.95" customHeight="1" x14ac:dyDescent="0.3">
      <c r="I57" s="61"/>
      <c r="J57" s="365" t="s">
        <v>271</v>
      </c>
      <c r="K57" s="371"/>
      <c r="L57" s="371"/>
      <c r="M57" s="372"/>
      <c r="N57" s="366">
        <v>1391</v>
      </c>
      <c r="P57" s="110"/>
      <c r="Q57" s="46"/>
      <c r="R57" s="46"/>
    </row>
    <row r="58" spans="1:18" ht="13.95" customHeight="1" x14ac:dyDescent="0.3">
      <c r="I58" s="63"/>
      <c r="J58" s="365" t="s">
        <v>272</v>
      </c>
      <c r="K58" s="373"/>
      <c r="L58" s="373"/>
      <c r="M58" s="374"/>
      <c r="N58" s="366">
        <v>1302</v>
      </c>
      <c r="P58" s="110"/>
    </row>
    <row r="59" spans="1:18" ht="13.95" customHeight="1" x14ac:dyDescent="0.3">
      <c r="I59" s="63"/>
      <c r="J59" s="365" t="s">
        <v>230</v>
      </c>
      <c r="K59" s="373"/>
      <c r="L59" s="373"/>
      <c r="M59" s="374"/>
      <c r="N59" s="366">
        <v>1274</v>
      </c>
      <c r="P59" s="108"/>
    </row>
    <row r="60" spans="1:18" ht="13.95" customHeight="1" x14ac:dyDescent="0.3">
      <c r="I60" s="63"/>
      <c r="J60" s="365" t="s">
        <v>235</v>
      </c>
      <c r="K60" s="373"/>
      <c r="L60" s="373"/>
      <c r="M60" s="374"/>
      <c r="N60" s="366">
        <v>1254</v>
      </c>
      <c r="P60" s="105"/>
    </row>
    <row r="61" spans="1:18" ht="13.95" customHeight="1" x14ac:dyDescent="0.3">
      <c r="I61" s="63"/>
      <c r="J61" s="365" t="s">
        <v>273</v>
      </c>
      <c r="K61" s="373"/>
      <c r="L61" s="373"/>
      <c r="M61" s="374"/>
      <c r="N61" s="366">
        <v>1233</v>
      </c>
      <c r="P61" s="112"/>
    </row>
    <row r="62" spans="1:18" ht="13.95" customHeight="1" x14ac:dyDescent="0.3">
      <c r="I62" s="63"/>
      <c r="J62" s="365" t="s">
        <v>274</v>
      </c>
      <c r="K62" s="375"/>
      <c r="L62" s="375"/>
      <c r="M62" s="376"/>
      <c r="N62" s="366">
        <v>1205</v>
      </c>
    </row>
    <row r="63" spans="1:18" ht="14.4" customHeight="1" x14ac:dyDescent="0.3">
      <c r="I63" s="65"/>
      <c r="J63" s="365" t="s">
        <v>275</v>
      </c>
      <c r="K63" s="377"/>
      <c r="L63" s="378"/>
      <c r="M63" s="378"/>
      <c r="N63" s="366">
        <v>1065</v>
      </c>
    </row>
    <row r="64" spans="1:18" ht="14.4" customHeight="1" x14ac:dyDescent="0.3">
      <c r="A64" s="50"/>
      <c r="B64" s="51"/>
      <c r="C64" s="51"/>
      <c r="D64" s="51"/>
      <c r="E64" s="51"/>
      <c r="F64" s="51"/>
      <c r="G64" s="51"/>
      <c r="H64" s="51"/>
      <c r="I64" s="45"/>
      <c r="J64" s="45"/>
      <c r="K64" s="52"/>
      <c r="L64" s="53"/>
      <c r="M64" s="51"/>
      <c r="N64" s="51"/>
      <c r="O64" s="51"/>
      <c r="P64" s="54"/>
    </row>
    <row r="65" spans="7:14" ht="14.4" customHeight="1" x14ac:dyDescent="0.25"/>
    <row r="66" spans="7:14" ht="14.4" customHeight="1" x14ac:dyDescent="0.25">
      <c r="G66" s="41">
        <v>15066</v>
      </c>
      <c r="H66" s="41">
        <v>16414</v>
      </c>
      <c r="I66" s="41">
        <v>17948</v>
      </c>
      <c r="J66" s="41">
        <v>17948</v>
      </c>
      <c r="K66" s="41">
        <v>5057</v>
      </c>
      <c r="L66" s="41">
        <v>5101</v>
      </c>
      <c r="M66" s="41">
        <v>5573</v>
      </c>
      <c r="N66" s="41">
        <v>5573</v>
      </c>
    </row>
    <row r="67" spans="7:14" ht="14.4" customHeight="1" x14ac:dyDescent="0.25"/>
    <row r="68" spans="7:14" ht="14.4" customHeight="1" x14ac:dyDescent="0.25"/>
    <row r="69" spans="7:14" ht="14.4" customHeight="1" x14ac:dyDescent="0.25"/>
    <row r="70" spans="7:14" ht="14.4" customHeight="1" x14ac:dyDescent="0.25"/>
    <row r="71" spans="7:14" ht="14.4" customHeight="1" x14ac:dyDescent="0.25"/>
    <row r="72" spans="7:14" ht="14.4" customHeight="1" x14ac:dyDescent="0.25"/>
    <row r="73" spans="7:14" ht="14.4" customHeight="1" x14ac:dyDescent="0.25"/>
    <row r="74" spans="7:14" ht="14.4" customHeight="1" x14ac:dyDescent="0.25"/>
    <row r="75" spans="7:14" ht="14.4" customHeight="1" x14ac:dyDescent="0.25"/>
    <row r="76" spans="7:14" ht="14.4" customHeight="1" x14ac:dyDescent="0.25"/>
    <row r="77" spans="7:14" ht="14.4" customHeight="1" x14ac:dyDescent="0.25"/>
    <row r="78" spans="7:14" ht="14.4" customHeight="1" x14ac:dyDescent="0.25"/>
  </sheetData>
  <mergeCells count="3">
    <mergeCell ref="A5:O6"/>
    <mergeCell ref="B12:N12"/>
    <mergeCell ref="B10:O11"/>
  </mergeCells>
  <conditionalFormatting sqref="G14">
    <cfRule type="expression" dxfId="0" priority="1">
      <formula>$G$15="ERROR"</formula>
    </cfRule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O75"/>
  <sheetViews>
    <sheetView topLeftCell="A37" zoomScale="70" zoomScaleNormal="70" workbookViewId="0">
      <selection activeCell="X54" sqref="X5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19" width="5.6640625" style="14"/>
    <col min="20" max="175" width="5.6640625" style="16"/>
    <col min="176" max="176" width="9.5546875" style="16" customWidth="1"/>
    <col min="177" max="177" width="6.5546875" style="16" bestFit="1" customWidth="1"/>
    <col min="178" max="178" width="5.6640625" style="16"/>
    <col min="179" max="189" width="7.6640625" style="16" customWidth="1"/>
    <col min="190" max="190" width="4.6640625" style="16" customWidth="1"/>
    <col min="191" max="191" width="7.6640625" style="16" customWidth="1"/>
    <col min="192" max="192" width="6.33203125" style="16" customWidth="1"/>
    <col min="193" max="193" width="47.6640625" style="16" bestFit="1" customWidth="1"/>
    <col min="194" max="195" width="6.33203125" style="16" bestFit="1" customWidth="1"/>
    <col min="196" max="196" width="6.6640625" style="16" bestFit="1" customWidth="1"/>
    <col min="197" max="197" width="5.6640625" style="16"/>
    <col min="198" max="199" width="6.33203125" style="16" bestFit="1" customWidth="1"/>
    <col min="200" max="217" width="5.6640625" style="16"/>
    <col min="218" max="218" width="6.5546875" style="16" bestFit="1" customWidth="1"/>
    <col min="219" max="219" width="18.6640625" style="16" customWidth="1"/>
    <col min="220" max="220" width="4.33203125" style="16" customWidth="1"/>
    <col min="221" max="221" width="10.6640625" style="16" customWidth="1"/>
    <col min="222" max="233" width="9.5546875" style="16" customWidth="1"/>
    <col min="234" max="234" width="10.44140625" style="16" customWidth="1"/>
    <col min="235" max="235" width="11.44140625" style="16" customWidth="1"/>
    <col min="236" max="431" width="5.6640625" style="16"/>
    <col min="432" max="432" width="9.5546875" style="16" customWidth="1"/>
    <col min="433" max="433" width="6.5546875" style="16" bestFit="1" customWidth="1"/>
    <col min="434" max="434" width="5.6640625" style="16"/>
    <col min="435" max="445" width="7.6640625" style="16" customWidth="1"/>
    <col min="446" max="446" width="4.6640625" style="16" customWidth="1"/>
    <col min="447" max="447" width="7.6640625" style="16" customWidth="1"/>
    <col min="448" max="448" width="6.33203125" style="16" customWidth="1"/>
    <col min="449" max="449" width="47.6640625" style="16" bestFit="1" customWidth="1"/>
    <col min="450" max="451" width="6.33203125" style="16" bestFit="1" customWidth="1"/>
    <col min="452" max="452" width="6.6640625" style="16" bestFit="1" customWidth="1"/>
    <col min="453" max="453" width="5.6640625" style="16"/>
    <col min="454" max="455" width="6.33203125" style="16" bestFit="1" customWidth="1"/>
    <col min="456" max="473" width="5.6640625" style="16"/>
    <col min="474" max="474" width="6.5546875" style="16" bestFit="1" customWidth="1"/>
    <col min="475" max="475" width="18.6640625" style="16" customWidth="1"/>
    <col min="476" max="476" width="4.33203125" style="16" customWidth="1"/>
    <col min="477" max="477" width="10.6640625" style="16" customWidth="1"/>
    <col min="478" max="489" width="9.5546875" style="16" customWidth="1"/>
    <col min="490" max="490" width="10.44140625" style="16" customWidth="1"/>
    <col min="491" max="491" width="11.44140625" style="16" customWidth="1"/>
    <col min="492" max="687" width="5.6640625" style="16"/>
    <col min="688" max="688" width="9.5546875" style="16" customWidth="1"/>
    <col min="689" max="689" width="6.5546875" style="16" bestFit="1" customWidth="1"/>
    <col min="690" max="690" width="5.6640625" style="16"/>
    <col min="691" max="701" width="7.6640625" style="16" customWidth="1"/>
    <col min="702" max="702" width="4.6640625" style="16" customWidth="1"/>
    <col min="703" max="703" width="7.6640625" style="16" customWidth="1"/>
    <col min="704" max="704" width="6.33203125" style="16" customWidth="1"/>
    <col min="705" max="705" width="47.6640625" style="16" bestFit="1" customWidth="1"/>
    <col min="706" max="707" width="6.33203125" style="16" bestFit="1" customWidth="1"/>
    <col min="708" max="708" width="6.6640625" style="16" bestFit="1" customWidth="1"/>
    <col min="709" max="709" width="5.6640625" style="16"/>
    <col min="710" max="711" width="6.33203125" style="16" bestFit="1" customWidth="1"/>
    <col min="712" max="729" width="5.6640625" style="16"/>
    <col min="730" max="730" width="6.5546875" style="16" bestFit="1" customWidth="1"/>
    <col min="731" max="731" width="18.6640625" style="16" customWidth="1"/>
    <col min="732" max="732" width="4.33203125" style="16" customWidth="1"/>
    <col min="733" max="733" width="10.6640625" style="16" customWidth="1"/>
    <col min="734" max="745" width="9.5546875" style="16" customWidth="1"/>
    <col min="746" max="746" width="10.44140625" style="16" customWidth="1"/>
    <col min="747" max="747" width="11.44140625" style="16" customWidth="1"/>
    <col min="748" max="943" width="5.6640625" style="16"/>
    <col min="944" max="944" width="9.5546875" style="16" customWidth="1"/>
    <col min="945" max="945" width="6.5546875" style="16" bestFit="1" customWidth="1"/>
    <col min="946" max="946" width="5.6640625" style="16"/>
    <col min="947" max="957" width="7.6640625" style="16" customWidth="1"/>
    <col min="958" max="958" width="4.6640625" style="16" customWidth="1"/>
    <col min="959" max="959" width="7.6640625" style="16" customWidth="1"/>
    <col min="960" max="960" width="6.33203125" style="16" customWidth="1"/>
    <col min="961" max="961" width="47.6640625" style="16" bestFit="1" customWidth="1"/>
    <col min="962" max="963" width="6.33203125" style="16" bestFit="1" customWidth="1"/>
    <col min="964" max="964" width="6.6640625" style="16" bestFit="1" customWidth="1"/>
    <col min="965" max="965" width="5.6640625" style="16"/>
    <col min="966" max="967" width="6.33203125" style="16" bestFit="1" customWidth="1"/>
    <col min="968" max="985" width="5.6640625" style="16"/>
    <col min="986" max="986" width="6.5546875" style="16" bestFit="1" customWidth="1"/>
    <col min="987" max="987" width="18.6640625" style="16" customWidth="1"/>
    <col min="988" max="988" width="4.33203125" style="16" customWidth="1"/>
    <col min="989" max="989" width="10.6640625" style="16" customWidth="1"/>
    <col min="990" max="1001" width="9.5546875" style="16" customWidth="1"/>
    <col min="1002" max="1002" width="10.44140625" style="16" customWidth="1"/>
    <col min="1003" max="1003" width="11.44140625" style="16" customWidth="1"/>
    <col min="1004" max="1199" width="5.6640625" style="16"/>
    <col min="1200" max="1200" width="9.5546875" style="16" customWidth="1"/>
    <col min="1201" max="1201" width="6.5546875" style="16" bestFit="1" customWidth="1"/>
    <col min="1202" max="1202" width="5.6640625" style="16"/>
    <col min="1203" max="1213" width="7.6640625" style="16" customWidth="1"/>
    <col min="1214" max="1214" width="4.6640625" style="16" customWidth="1"/>
    <col min="1215" max="1215" width="7.6640625" style="16" customWidth="1"/>
    <col min="1216" max="1216" width="6.33203125" style="16" customWidth="1"/>
    <col min="1217" max="1217" width="47.6640625" style="16" bestFit="1" customWidth="1"/>
    <col min="1218" max="1219" width="6.33203125" style="16" bestFit="1" customWidth="1"/>
    <col min="1220" max="1220" width="6.6640625" style="16" bestFit="1" customWidth="1"/>
    <col min="1221" max="1221" width="5.6640625" style="16"/>
    <col min="1222" max="1223" width="6.33203125" style="16" bestFit="1" customWidth="1"/>
    <col min="1224" max="1241" width="5.6640625" style="16"/>
    <col min="1242" max="1242" width="6.5546875" style="16" bestFit="1" customWidth="1"/>
    <col min="1243" max="1243" width="18.6640625" style="16" customWidth="1"/>
    <col min="1244" max="1244" width="4.33203125" style="16" customWidth="1"/>
    <col min="1245" max="1245" width="10.6640625" style="16" customWidth="1"/>
    <col min="1246" max="1257" width="9.5546875" style="16" customWidth="1"/>
    <col min="1258" max="1258" width="10.44140625" style="16" customWidth="1"/>
    <col min="1259" max="1259" width="11.44140625" style="16" customWidth="1"/>
    <col min="1260" max="1455" width="5.6640625" style="16"/>
    <col min="1456" max="1456" width="9.5546875" style="16" customWidth="1"/>
    <col min="1457" max="1457" width="6.5546875" style="16" bestFit="1" customWidth="1"/>
    <col min="1458" max="1458" width="5.6640625" style="16"/>
    <col min="1459" max="1469" width="7.6640625" style="16" customWidth="1"/>
    <col min="1470" max="1470" width="4.6640625" style="16" customWidth="1"/>
    <col min="1471" max="1471" width="7.6640625" style="16" customWidth="1"/>
    <col min="1472" max="1472" width="6.33203125" style="16" customWidth="1"/>
    <col min="1473" max="1473" width="47.6640625" style="16" bestFit="1" customWidth="1"/>
    <col min="1474" max="1475" width="6.33203125" style="16" bestFit="1" customWidth="1"/>
    <col min="1476" max="1476" width="6.6640625" style="16" bestFit="1" customWidth="1"/>
    <col min="1477" max="1477" width="5.6640625" style="16"/>
    <col min="1478" max="1479" width="6.33203125" style="16" bestFit="1" customWidth="1"/>
    <col min="1480" max="1497" width="5.6640625" style="16"/>
    <col min="1498" max="1498" width="6.5546875" style="16" bestFit="1" customWidth="1"/>
    <col min="1499" max="1499" width="18.6640625" style="16" customWidth="1"/>
    <col min="1500" max="1500" width="4.33203125" style="16" customWidth="1"/>
    <col min="1501" max="1501" width="10.6640625" style="16" customWidth="1"/>
    <col min="1502" max="1513" width="9.5546875" style="16" customWidth="1"/>
    <col min="1514" max="1514" width="10.44140625" style="16" customWidth="1"/>
    <col min="1515" max="1515" width="11.44140625" style="16" customWidth="1"/>
    <col min="1516" max="1711" width="5.6640625" style="16"/>
    <col min="1712" max="1712" width="9.5546875" style="16" customWidth="1"/>
    <col min="1713" max="1713" width="6.5546875" style="16" bestFit="1" customWidth="1"/>
    <col min="1714" max="1714" width="5.6640625" style="16"/>
    <col min="1715" max="1725" width="7.6640625" style="16" customWidth="1"/>
    <col min="1726" max="1726" width="4.6640625" style="16" customWidth="1"/>
    <col min="1727" max="1727" width="7.6640625" style="16" customWidth="1"/>
    <col min="1728" max="1728" width="6.33203125" style="16" customWidth="1"/>
    <col min="1729" max="1729" width="47.6640625" style="16" bestFit="1" customWidth="1"/>
    <col min="1730" max="1731" width="6.33203125" style="16" bestFit="1" customWidth="1"/>
    <col min="1732" max="1732" width="6.6640625" style="16" bestFit="1" customWidth="1"/>
    <col min="1733" max="1733" width="5.6640625" style="16"/>
    <col min="1734" max="1735" width="6.33203125" style="16" bestFit="1" customWidth="1"/>
    <col min="1736" max="1753" width="5.6640625" style="16"/>
    <col min="1754" max="1754" width="6.5546875" style="16" bestFit="1" customWidth="1"/>
    <col min="1755" max="1755" width="18.6640625" style="16" customWidth="1"/>
    <col min="1756" max="1756" width="4.33203125" style="16" customWidth="1"/>
    <col min="1757" max="1757" width="10.6640625" style="16" customWidth="1"/>
    <col min="1758" max="1769" width="9.5546875" style="16" customWidth="1"/>
    <col min="1770" max="1770" width="10.44140625" style="16" customWidth="1"/>
    <col min="1771" max="1771" width="11.44140625" style="16" customWidth="1"/>
    <col min="1772" max="1967" width="5.6640625" style="16"/>
    <col min="1968" max="1968" width="9.5546875" style="16" customWidth="1"/>
    <col min="1969" max="1969" width="6.5546875" style="16" bestFit="1" customWidth="1"/>
    <col min="1970" max="1970" width="5.6640625" style="16"/>
    <col min="1971" max="1981" width="7.6640625" style="16" customWidth="1"/>
    <col min="1982" max="1982" width="4.6640625" style="16" customWidth="1"/>
    <col min="1983" max="1983" width="7.6640625" style="16" customWidth="1"/>
    <col min="1984" max="1984" width="6.33203125" style="16" customWidth="1"/>
    <col min="1985" max="1985" width="47.6640625" style="16" bestFit="1" customWidth="1"/>
    <col min="1986" max="1987" width="6.33203125" style="16" bestFit="1" customWidth="1"/>
    <col min="1988" max="1988" width="6.6640625" style="16" bestFit="1" customWidth="1"/>
    <col min="1989" max="1989" width="5.6640625" style="16"/>
    <col min="1990" max="1991" width="6.33203125" style="16" bestFit="1" customWidth="1"/>
    <col min="1992" max="2009" width="5.6640625" style="16"/>
    <col min="2010" max="2010" width="6.5546875" style="16" bestFit="1" customWidth="1"/>
    <col min="2011" max="2011" width="18.6640625" style="16" customWidth="1"/>
    <col min="2012" max="2012" width="4.33203125" style="16" customWidth="1"/>
    <col min="2013" max="2013" width="10.6640625" style="16" customWidth="1"/>
    <col min="2014" max="2025" width="9.5546875" style="16" customWidth="1"/>
    <col min="2026" max="2026" width="10.44140625" style="16" customWidth="1"/>
    <col min="2027" max="2027" width="11.44140625" style="16" customWidth="1"/>
    <col min="2028" max="2223" width="5.6640625" style="16"/>
    <col min="2224" max="2224" width="9.5546875" style="16" customWidth="1"/>
    <col min="2225" max="2225" width="6.5546875" style="16" bestFit="1" customWidth="1"/>
    <col min="2226" max="2226" width="5.6640625" style="16"/>
    <col min="2227" max="2237" width="7.6640625" style="16" customWidth="1"/>
    <col min="2238" max="2238" width="4.6640625" style="16" customWidth="1"/>
    <col min="2239" max="2239" width="7.6640625" style="16" customWidth="1"/>
    <col min="2240" max="2240" width="6.33203125" style="16" customWidth="1"/>
    <col min="2241" max="2241" width="47.6640625" style="16" bestFit="1" customWidth="1"/>
    <col min="2242" max="2243" width="6.33203125" style="16" bestFit="1" customWidth="1"/>
    <col min="2244" max="2244" width="6.6640625" style="16" bestFit="1" customWidth="1"/>
    <col min="2245" max="2245" width="5.6640625" style="16"/>
    <col min="2246" max="2247" width="6.33203125" style="16" bestFit="1" customWidth="1"/>
    <col min="2248" max="2265" width="5.6640625" style="16"/>
    <col min="2266" max="2266" width="6.5546875" style="16" bestFit="1" customWidth="1"/>
    <col min="2267" max="2267" width="18.6640625" style="16" customWidth="1"/>
    <col min="2268" max="2268" width="4.33203125" style="16" customWidth="1"/>
    <col min="2269" max="2269" width="10.6640625" style="16" customWidth="1"/>
    <col min="2270" max="2281" width="9.5546875" style="16" customWidth="1"/>
    <col min="2282" max="2282" width="10.44140625" style="16" customWidth="1"/>
    <col min="2283" max="2283" width="11.44140625" style="16" customWidth="1"/>
    <col min="2284" max="2479" width="5.6640625" style="16"/>
    <col min="2480" max="2480" width="9.5546875" style="16" customWidth="1"/>
    <col min="2481" max="2481" width="6.5546875" style="16" bestFit="1" customWidth="1"/>
    <col min="2482" max="2482" width="5.6640625" style="16"/>
    <col min="2483" max="2493" width="7.6640625" style="16" customWidth="1"/>
    <col min="2494" max="2494" width="4.6640625" style="16" customWidth="1"/>
    <col min="2495" max="2495" width="7.6640625" style="16" customWidth="1"/>
    <col min="2496" max="2496" width="6.33203125" style="16" customWidth="1"/>
    <col min="2497" max="2497" width="47.6640625" style="16" bestFit="1" customWidth="1"/>
    <col min="2498" max="2499" width="6.33203125" style="16" bestFit="1" customWidth="1"/>
    <col min="2500" max="2500" width="6.6640625" style="16" bestFit="1" customWidth="1"/>
    <col min="2501" max="2501" width="5.6640625" style="16"/>
    <col min="2502" max="2503" width="6.33203125" style="16" bestFit="1" customWidth="1"/>
    <col min="2504" max="2521" width="5.6640625" style="16"/>
    <col min="2522" max="2522" width="6.5546875" style="16" bestFit="1" customWidth="1"/>
    <col min="2523" max="2523" width="18.6640625" style="16" customWidth="1"/>
    <col min="2524" max="2524" width="4.33203125" style="16" customWidth="1"/>
    <col min="2525" max="2525" width="10.6640625" style="16" customWidth="1"/>
    <col min="2526" max="2537" width="9.5546875" style="16" customWidth="1"/>
    <col min="2538" max="2538" width="10.44140625" style="16" customWidth="1"/>
    <col min="2539" max="2539" width="11.44140625" style="16" customWidth="1"/>
    <col min="2540" max="2735" width="5.6640625" style="16"/>
    <col min="2736" max="2736" width="9.5546875" style="16" customWidth="1"/>
    <col min="2737" max="2737" width="6.5546875" style="16" bestFit="1" customWidth="1"/>
    <col min="2738" max="2738" width="5.6640625" style="16"/>
    <col min="2739" max="2749" width="7.6640625" style="16" customWidth="1"/>
    <col min="2750" max="2750" width="4.6640625" style="16" customWidth="1"/>
    <col min="2751" max="2751" width="7.6640625" style="16" customWidth="1"/>
    <col min="2752" max="2752" width="6.33203125" style="16" customWidth="1"/>
    <col min="2753" max="2753" width="47.6640625" style="16" bestFit="1" customWidth="1"/>
    <col min="2754" max="2755" width="6.33203125" style="16" bestFit="1" customWidth="1"/>
    <col min="2756" max="2756" width="6.6640625" style="16" bestFit="1" customWidth="1"/>
    <col min="2757" max="2757" width="5.6640625" style="16"/>
    <col min="2758" max="2759" width="6.33203125" style="16" bestFit="1" customWidth="1"/>
    <col min="2760" max="2777" width="5.6640625" style="16"/>
    <col min="2778" max="2778" width="6.5546875" style="16" bestFit="1" customWidth="1"/>
    <col min="2779" max="2779" width="18.6640625" style="16" customWidth="1"/>
    <col min="2780" max="2780" width="4.33203125" style="16" customWidth="1"/>
    <col min="2781" max="2781" width="10.6640625" style="16" customWidth="1"/>
    <col min="2782" max="2793" width="9.5546875" style="16" customWidth="1"/>
    <col min="2794" max="2794" width="10.44140625" style="16" customWidth="1"/>
    <col min="2795" max="2795" width="11.44140625" style="16" customWidth="1"/>
    <col min="2796" max="2991" width="5.6640625" style="16"/>
    <col min="2992" max="2992" width="9.5546875" style="16" customWidth="1"/>
    <col min="2993" max="2993" width="6.5546875" style="16" bestFit="1" customWidth="1"/>
    <col min="2994" max="2994" width="5.6640625" style="16"/>
    <col min="2995" max="3005" width="7.6640625" style="16" customWidth="1"/>
    <col min="3006" max="3006" width="4.6640625" style="16" customWidth="1"/>
    <col min="3007" max="3007" width="7.6640625" style="16" customWidth="1"/>
    <col min="3008" max="3008" width="6.33203125" style="16" customWidth="1"/>
    <col min="3009" max="3009" width="47.6640625" style="16" bestFit="1" customWidth="1"/>
    <col min="3010" max="3011" width="6.33203125" style="16" bestFit="1" customWidth="1"/>
    <col min="3012" max="3012" width="6.6640625" style="16" bestFit="1" customWidth="1"/>
    <col min="3013" max="3013" width="5.6640625" style="16"/>
    <col min="3014" max="3015" width="6.33203125" style="16" bestFit="1" customWidth="1"/>
    <col min="3016" max="3033" width="5.6640625" style="16"/>
    <col min="3034" max="3034" width="6.5546875" style="16" bestFit="1" customWidth="1"/>
    <col min="3035" max="3035" width="18.6640625" style="16" customWidth="1"/>
    <col min="3036" max="3036" width="4.33203125" style="16" customWidth="1"/>
    <col min="3037" max="3037" width="10.6640625" style="16" customWidth="1"/>
    <col min="3038" max="3049" width="9.5546875" style="16" customWidth="1"/>
    <col min="3050" max="3050" width="10.44140625" style="16" customWidth="1"/>
    <col min="3051" max="3051" width="11.44140625" style="16" customWidth="1"/>
    <col min="3052" max="3247" width="5.6640625" style="16"/>
    <col min="3248" max="3248" width="9.5546875" style="16" customWidth="1"/>
    <col min="3249" max="3249" width="6.5546875" style="16" bestFit="1" customWidth="1"/>
    <col min="3250" max="3250" width="5.6640625" style="16"/>
    <col min="3251" max="3261" width="7.6640625" style="16" customWidth="1"/>
    <col min="3262" max="3262" width="4.6640625" style="16" customWidth="1"/>
    <col min="3263" max="3263" width="7.6640625" style="16" customWidth="1"/>
    <col min="3264" max="3264" width="6.33203125" style="16" customWidth="1"/>
    <col min="3265" max="3265" width="47.6640625" style="16" bestFit="1" customWidth="1"/>
    <col min="3266" max="3267" width="6.33203125" style="16" bestFit="1" customWidth="1"/>
    <col min="3268" max="3268" width="6.6640625" style="16" bestFit="1" customWidth="1"/>
    <col min="3269" max="3269" width="5.6640625" style="16"/>
    <col min="3270" max="3271" width="6.33203125" style="16" bestFit="1" customWidth="1"/>
    <col min="3272" max="3289" width="5.6640625" style="16"/>
    <col min="3290" max="3290" width="6.5546875" style="16" bestFit="1" customWidth="1"/>
    <col min="3291" max="3291" width="18.6640625" style="16" customWidth="1"/>
    <col min="3292" max="3292" width="4.33203125" style="16" customWidth="1"/>
    <col min="3293" max="3293" width="10.6640625" style="16" customWidth="1"/>
    <col min="3294" max="3305" width="9.5546875" style="16" customWidth="1"/>
    <col min="3306" max="3306" width="10.44140625" style="16" customWidth="1"/>
    <col min="3307" max="3307" width="11.44140625" style="16" customWidth="1"/>
    <col min="3308" max="3503" width="5.6640625" style="16"/>
    <col min="3504" max="3504" width="9.5546875" style="16" customWidth="1"/>
    <col min="3505" max="3505" width="6.5546875" style="16" bestFit="1" customWidth="1"/>
    <col min="3506" max="3506" width="5.6640625" style="16"/>
    <col min="3507" max="3517" width="7.6640625" style="16" customWidth="1"/>
    <col min="3518" max="3518" width="4.6640625" style="16" customWidth="1"/>
    <col min="3519" max="3519" width="7.6640625" style="16" customWidth="1"/>
    <col min="3520" max="3520" width="6.33203125" style="16" customWidth="1"/>
    <col min="3521" max="3521" width="47.6640625" style="16" bestFit="1" customWidth="1"/>
    <col min="3522" max="3523" width="6.33203125" style="16" bestFit="1" customWidth="1"/>
    <col min="3524" max="3524" width="6.6640625" style="16" bestFit="1" customWidth="1"/>
    <col min="3525" max="3525" width="5.6640625" style="16"/>
    <col min="3526" max="3527" width="6.33203125" style="16" bestFit="1" customWidth="1"/>
    <col min="3528" max="3545" width="5.6640625" style="16"/>
    <col min="3546" max="3546" width="6.5546875" style="16" bestFit="1" customWidth="1"/>
    <col min="3547" max="3547" width="18.6640625" style="16" customWidth="1"/>
    <col min="3548" max="3548" width="4.33203125" style="16" customWidth="1"/>
    <col min="3549" max="3549" width="10.6640625" style="16" customWidth="1"/>
    <col min="3550" max="3561" width="9.5546875" style="16" customWidth="1"/>
    <col min="3562" max="3562" width="10.44140625" style="16" customWidth="1"/>
    <col min="3563" max="3563" width="11.44140625" style="16" customWidth="1"/>
    <col min="3564" max="3759" width="5.6640625" style="16"/>
    <col min="3760" max="3760" width="9.5546875" style="16" customWidth="1"/>
    <col min="3761" max="3761" width="6.5546875" style="16" bestFit="1" customWidth="1"/>
    <col min="3762" max="3762" width="5.6640625" style="16"/>
    <col min="3763" max="3773" width="7.6640625" style="16" customWidth="1"/>
    <col min="3774" max="3774" width="4.6640625" style="16" customWidth="1"/>
    <col min="3775" max="3775" width="7.6640625" style="16" customWidth="1"/>
    <col min="3776" max="3776" width="6.33203125" style="16" customWidth="1"/>
    <col min="3777" max="3777" width="47.6640625" style="16" bestFit="1" customWidth="1"/>
    <col min="3778" max="3779" width="6.33203125" style="16" bestFit="1" customWidth="1"/>
    <col min="3780" max="3780" width="6.6640625" style="16" bestFit="1" customWidth="1"/>
    <col min="3781" max="3781" width="5.6640625" style="16"/>
    <col min="3782" max="3783" width="6.33203125" style="16" bestFit="1" customWidth="1"/>
    <col min="3784" max="3801" width="5.6640625" style="16"/>
    <col min="3802" max="3802" width="6.5546875" style="16" bestFit="1" customWidth="1"/>
    <col min="3803" max="3803" width="18.6640625" style="16" customWidth="1"/>
    <col min="3804" max="3804" width="4.33203125" style="16" customWidth="1"/>
    <col min="3805" max="3805" width="10.6640625" style="16" customWidth="1"/>
    <col min="3806" max="3817" width="9.5546875" style="16" customWidth="1"/>
    <col min="3818" max="3818" width="10.44140625" style="16" customWidth="1"/>
    <col min="3819" max="3819" width="11.44140625" style="16" customWidth="1"/>
    <col min="3820" max="4015" width="5.6640625" style="16"/>
    <col min="4016" max="4016" width="9.5546875" style="16" customWidth="1"/>
    <col min="4017" max="4017" width="6.5546875" style="16" bestFit="1" customWidth="1"/>
    <col min="4018" max="4018" width="5.6640625" style="16"/>
    <col min="4019" max="4029" width="7.6640625" style="16" customWidth="1"/>
    <col min="4030" max="4030" width="4.6640625" style="16" customWidth="1"/>
    <col min="4031" max="4031" width="7.6640625" style="16" customWidth="1"/>
    <col min="4032" max="4032" width="6.33203125" style="16" customWidth="1"/>
    <col min="4033" max="4033" width="47.6640625" style="16" bestFit="1" customWidth="1"/>
    <col min="4034" max="4035" width="6.33203125" style="16" bestFit="1" customWidth="1"/>
    <col min="4036" max="4036" width="6.6640625" style="16" bestFit="1" customWidth="1"/>
    <col min="4037" max="4037" width="5.6640625" style="16"/>
    <col min="4038" max="4039" width="6.33203125" style="16" bestFit="1" customWidth="1"/>
    <col min="4040" max="4057" width="5.6640625" style="16"/>
    <col min="4058" max="4058" width="6.5546875" style="16" bestFit="1" customWidth="1"/>
    <col min="4059" max="4059" width="18.6640625" style="16" customWidth="1"/>
    <col min="4060" max="4060" width="4.33203125" style="16" customWidth="1"/>
    <col min="4061" max="4061" width="10.6640625" style="16" customWidth="1"/>
    <col min="4062" max="4073" width="9.5546875" style="16" customWidth="1"/>
    <col min="4074" max="4074" width="10.44140625" style="16" customWidth="1"/>
    <col min="4075" max="4075" width="11.44140625" style="16" customWidth="1"/>
    <col min="4076" max="4271" width="5.6640625" style="16"/>
    <col min="4272" max="4272" width="9.5546875" style="16" customWidth="1"/>
    <col min="4273" max="4273" width="6.5546875" style="16" bestFit="1" customWidth="1"/>
    <col min="4274" max="4274" width="5.6640625" style="16"/>
    <col min="4275" max="4285" width="7.6640625" style="16" customWidth="1"/>
    <col min="4286" max="4286" width="4.6640625" style="16" customWidth="1"/>
    <col min="4287" max="4287" width="7.6640625" style="16" customWidth="1"/>
    <col min="4288" max="4288" width="6.33203125" style="16" customWidth="1"/>
    <col min="4289" max="4289" width="47.6640625" style="16" bestFit="1" customWidth="1"/>
    <col min="4290" max="4291" width="6.33203125" style="16" bestFit="1" customWidth="1"/>
    <col min="4292" max="4292" width="6.6640625" style="16" bestFit="1" customWidth="1"/>
    <col min="4293" max="4293" width="5.6640625" style="16"/>
    <col min="4294" max="4295" width="6.33203125" style="16" bestFit="1" customWidth="1"/>
    <col min="4296" max="4313" width="5.6640625" style="16"/>
    <col min="4314" max="4314" width="6.5546875" style="16" bestFit="1" customWidth="1"/>
    <col min="4315" max="4315" width="18.6640625" style="16" customWidth="1"/>
    <col min="4316" max="4316" width="4.33203125" style="16" customWidth="1"/>
    <col min="4317" max="4317" width="10.6640625" style="16" customWidth="1"/>
    <col min="4318" max="4329" width="9.5546875" style="16" customWidth="1"/>
    <col min="4330" max="4330" width="10.44140625" style="16" customWidth="1"/>
    <col min="4331" max="4331" width="11.44140625" style="16" customWidth="1"/>
    <col min="4332" max="4527" width="5.6640625" style="16"/>
    <col min="4528" max="4528" width="9.5546875" style="16" customWidth="1"/>
    <col min="4529" max="4529" width="6.5546875" style="16" bestFit="1" customWidth="1"/>
    <col min="4530" max="4530" width="5.6640625" style="16"/>
    <col min="4531" max="4541" width="7.6640625" style="16" customWidth="1"/>
    <col min="4542" max="4542" width="4.6640625" style="16" customWidth="1"/>
    <col min="4543" max="4543" width="7.6640625" style="16" customWidth="1"/>
    <col min="4544" max="4544" width="6.33203125" style="16" customWidth="1"/>
    <col min="4545" max="4545" width="47.6640625" style="16" bestFit="1" customWidth="1"/>
    <col min="4546" max="4547" width="6.33203125" style="16" bestFit="1" customWidth="1"/>
    <col min="4548" max="4548" width="6.6640625" style="16" bestFit="1" customWidth="1"/>
    <col min="4549" max="4549" width="5.6640625" style="16"/>
    <col min="4550" max="4551" width="6.33203125" style="16" bestFit="1" customWidth="1"/>
    <col min="4552" max="4569" width="5.6640625" style="16"/>
    <col min="4570" max="4570" width="6.5546875" style="16" bestFit="1" customWidth="1"/>
    <col min="4571" max="4571" width="18.6640625" style="16" customWidth="1"/>
    <col min="4572" max="4572" width="4.33203125" style="16" customWidth="1"/>
    <col min="4573" max="4573" width="10.6640625" style="16" customWidth="1"/>
    <col min="4574" max="4585" width="9.5546875" style="16" customWidth="1"/>
    <col min="4586" max="4586" width="10.44140625" style="16" customWidth="1"/>
    <col min="4587" max="4587" width="11.44140625" style="16" customWidth="1"/>
    <col min="4588" max="4783" width="5.6640625" style="16"/>
    <col min="4784" max="4784" width="9.5546875" style="16" customWidth="1"/>
    <col min="4785" max="4785" width="6.5546875" style="16" bestFit="1" customWidth="1"/>
    <col min="4786" max="4786" width="5.6640625" style="16"/>
    <col min="4787" max="4797" width="7.6640625" style="16" customWidth="1"/>
    <col min="4798" max="4798" width="4.6640625" style="16" customWidth="1"/>
    <col min="4799" max="4799" width="7.6640625" style="16" customWidth="1"/>
    <col min="4800" max="4800" width="6.33203125" style="16" customWidth="1"/>
    <col min="4801" max="4801" width="47.6640625" style="16" bestFit="1" customWidth="1"/>
    <col min="4802" max="4803" width="6.33203125" style="16" bestFit="1" customWidth="1"/>
    <col min="4804" max="4804" width="6.6640625" style="16" bestFit="1" customWidth="1"/>
    <col min="4805" max="4805" width="5.6640625" style="16"/>
    <col min="4806" max="4807" width="6.33203125" style="16" bestFit="1" customWidth="1"/>
    <col min="4808" max="4825" width="5.6640625" style="16"/>
    <col min="4826" max="4826" width="6.5546875" style="16" bestFit="1" customWidth="1"/>
    <col min="4827" max="4827" width="18.6640625" style="16" customWidth="1"/>
    <col min="4828" max="4828" width="4.33203125" style="16" customWidth="1"/>
    <col min="4829" max="4829" width="10.6640625" style="16" customWidth="1"/>
    <col min="4830" max="4841" width="9.5546875" style="16" customWidth="1"/>
    <col min="4842" max="4842" width="10.44140625" style="16" customWidth="1"/>
    <col min="4843" max="4843" width="11.44140625" style="16" customWidth="1"/>
    <col min="4844" max="5039" width="5.6640625" style="16"/>
    <col min="5040" max="5040" width="9.5546875" style="16" customWidth="1"/>
    <col min="5041" max="5041" width="6.5546875" style="16" bestFit="1" customWidth="1"/>
    <col min="5042" max="5042" width="5.6640625" style="16"/>
    <col min="5043" max="5053" width="7.6640625" style="16" customWidth="1"/>
    <col min="5054" max="5054" width="4.6640625" style="16" customWidth="1"/>
    <col min="5055" max="5055" width="7.6640625" style="16" customWidth="1"/>
    <col min="5056" max="5056" width="6.33203125" style="16" customWidth="1"/>
    <col min="5057" max="5057" width="47.6640625" style="16" bestFit="1" customWidth="1"/>
    <col min="5058" max="5059" width="6.33203125" style="16" bestFit="1" customWidth="1"/>
    <col min="5060" max="5060" width="6.6640625" style="16" bestFit="1" customWidth="1"/>
    <col min="5061" max="5061" width="5.6640625" style="16"/>
    <col min="5062" max="5063" width="6.33203125" style="16" bestFit="1" customWidth="1"/>
    <col min="5064" max="5081" width="5.6640625" style="16"/>
    <col min="5082" max="5082" width="6.5546875" style="16" bestFit="1" customWidth="1"/>
    <col min="5083" max="5083" width="18.6640625" style="16" customWidth="1"/>
    <col min="5084" max="5084" width="4.33203125" style="16" customWidth="1"/>
    <col min="5085" max="5085" width="10.6640625" style="16" customWidth="1"/>
    <col min="5086" max="5097" width="9.5546875" style="16" customWidth="1"/>
    <col min="5098" max="5098" width="10.44140625" style="16" customWidth="1"/>
    <col min="5099" max="5099" width="11.44140625" style="16" customWidth="1"/>
    <col min="5100" max="5295" width="5.6640625" style="16"/>
    <col min="5296" max="5296" width="9.5546875" style="16" customWidth="1"/>
    <col min="5297" max="5297" width="6.5546875" style="16" bestFit="1" customWidth="1"/>
    <col min="5298" max="5298" width="5.6640625" style="16"/>
    <col min="5299" max="5309" width="7.6640625" style="16" customWidth="1"/>
    <col min="5310" max="5310" width="4.6640625" style="16" customWidth="1"/>
    <col min="5311" max="5311" width="7.6640625" style="16" customWidth="1"/>
    <col min="5312" max="5312" width="6.33203125" style="16" customWidth="1"/>
    <col min="5313" max="5313" width="47.6640625" style="16" bestFit="1" customWidth="1"/>
    <col min="5314" max="5315" width="6.33203125" style="16" bestFit="1" customWidth="1"/>
    <col min="5316" max="5316" width="6.6640625" style="16" bestFit="1" customWidth="1"/>
    <col min="5317" max="5317" width="5.6640625" style="16"/>
    <col min="5318" max="5319" width="6.33203125" style="16" bestFit="1" customWidth="1"/>
    <col min="5320" max="5337" width="5.6640625" style="16"/>
    <col min="5338" max="5338" width="6.5546875" style="16" bestFit="1" customWidth="1"/>
    <col min="5339" max="5339" width="18.6640625" style="16" customWidth="1"/>
    <col min="5340" max="5340" width="4.33203125" style="16" customWidth="1"/>
    <col min="5341" max="5341" width="10.6640625" style="16" customWidth="1"/>
    <col min="5342" max="5353" width="9.5546875" style="16" customWidth="1"/>
    <col min="5354" max="5354" width="10.44140625" style="16" customWidth="1"/>
    <col min="5355" max="5355" width="11.44140625" style="16" customWidth="1"/>
    <col min="5356" max="5551" width="5.6640625" style="16"/>
    <col min="5552" max="5552" width="9.5546875" style="16" customWidth="1"/>
    <col min="5553" max="5553" width="6.5546875" style="16" bestFit="1" customWidth="1"/>
    <col min="5554" max="5554" width="5.6640625" style="16"/>
    <col min="5555" max="5565" width="7.6640625" style="16" customWidth="1"/>
    <col min="5566" max="5566" width="4.6640625" style="16" customWidth="1"/>
    <col min="5567" max="5567" width="7.6640625" style="16" customWidth="1"/>
    <col min="5568" max="5568" width="6.33203125" style="16" customWidth="1"/>
    <col min="5569" max="5569" width="47.6640625" style="16" bestFit="1" customWidth="1"/>
    <col min="5570" max="5571" width="6.33203125" style="16" bestFit="1" customWidth="1"/>
    <col min="5572" max="5572" width="6.6640625" style="16" bestFit="1" customWidth="1"/>
    <col min="5573" max="5573" width="5.6640625" style="16"/>
    <col min="5574" max="5575" width="6.33203125" style="16" bestFit="1" customWidth="1"/>
    <col min="5576" max="5593" width="5.6640625" style="16"/>
    <col min="5594" max="5594" width="6.5546875" style="16" bestFit="1" customWidth="1"/>
    <col min="5595" max="5595" width="18.6640625" style="16" customWidth="1"/>
    <col min="5596" max="5596" width="4.33203125" style="16" customWidth="1"/>
    <col min="5597" max="5597" width="10.6640625" style="16" customWidth="1"/>
    <col min="5598" max="5609" width="9.5546875" style="16" customWidth="1"/>
    <col min="5610" max="5610" width="10.44140625" style="16" customWidth="1"/>
    <col min="5611" max="5611" width="11.44140625" style="16" customWidth="1"/>
    <col min="5612" max="5807" width="5.6640625" style="16"/>
    <col min="5808" max="5808" width="9.5546875" style="16" customWidth="1"/>
    <col min="5809" max="5809" width="6.5546875" style="16" bestFit="1" customWidth="1"/>
    <col min="5810" max="5810" width="5.6640625" style="16"/>
    <col min="5811" max="5821" width="7.6640625" style="16" customWidth="1"/>
    <col min="5822" max="5822" width="4.6640625" style="16" customWidth="1"/>
    <col min="5823" max="5823" width="7.6640625" style="16" customWidth="1"/>
    <col min="5824" max="5824" width="6.33203125" style="16" customWidth="1"/>
    <col min="5825" max="5825" width="47.6640625" style="16" bestFit="1" customWidth="1"/>
    <col min="5826" max="5827" width="6.33203125" style="16" bestFit="1" customWidth="1"/>
    <col min="5828" max="5828" width="6.6640625" style="16" bestFit="1" customWidth="1"/>
    <col min="5829" max="5829" width="5.6640625" style="16"/>
    <col min="5830" max="5831" width="6.33203125" style="16" bestFit="1" customWidth="1"/>
    <col min="5832" max="5849" width="5.6640625" style="16"/>
    <col min="5850" max="5850" width="6.5546875" style="16" bestFit="1" customWidth="1"/>
    <col min="5851" max="5851" width="18.6640625" style="16" customWidth="1"/>
    <col min="5852" max="5852" width="4.33203125" style="16" customWidth="1"/>
    <col min="5853" max="5853" width="10.6640625" style="16" customWidth="1"/>
    <col min="5854" max="5865" width="9.5546875" style="16" customWidth="1"/>
    <col min="5866" max="5866" width="10.44140625" style="16" customWidth="1"/>
    <col min="5867" max="5867" width="11.44140625" style="16" customWidth="1"/>
    <col min="5868" max="6063" width="5.6640625" style="16"/>
    <col min="6064" max="6064" width="9.5546875" style="16" customWidth="1"/>
    <col min="6065" max="6065" width="6.5546875" style="16" bestFit="1" customWidth="1"/>
    <col min="6066" max="6066" width="5.6640625" style="16"/>
    <col min="6067" max="6077" width="7.6640625" style="16" customWidth="1"/>
    <col min="6078" max="6078" width="4.6640625" style="16" customWidth="1"/>
    <col min="6079" max="6079" width="7.6640625" style="16" customWidth="1"/>
    <col min="6080" max="6080" width="6.33203125" style="16" customWidth="1"/>
    <col min="6081" max="6081" width="47.6640625" style="16" bestFit="1" customWidth="1"/>
    <col min="6082" max="6083" width="6.33203125" style="16" bestFit="1" customWidth="1"/>
    <col min="6084" max="6084" width="6.6640625" style="16" bestFit="1" customWidth="1"/>
    <col min="6085" max="6085" width="5.6640625" style="16"/>
    <col min="6086" max="6087" width="6.33203125" style="16" bestFit="1" customWidth="1"/>
    <col min="6088" max="6105" width="5.6640625" style="16"/>
    <col min="6106" max="6106" width="6.5546875" style="16" bestFit="1" customWidth="1"/>
    <col min="6107" max="6107" width="18.6640625" style="16" customWidth="1"/>
    <col min="6108" max="6108" width="4.33203125" style="16" customWidth="1"/>
    <col min="6109" max="6109" width="10.6640625" style="16" customWidth="1"/>
    <col min="6110" max="6121" width="9.5546875" style="16" customWidth="1"/>
    <col min="6122" max="6122" width="10.44140625" style="16" customWidth="1"/>
    <col min="6123" max="6123" width="11.44140625" style="16" customWidth="1"/>
    <col min="6124" max="6319" width="5.6640625" style="16"/>
    <col min="6320" max="6320" width="9.5546875" style="16" customWidth="1"/>
    <col min="6321" max="6321" width="6.5546875" style="16" bestFit="1" customWidth="1"/>
    <col min="6322" max="6322" width="5.6640625" style="16"/>
    <col min="6323" max="6333" width="7.6640625" style="16" customWidth="1"/>
    <col min="6334" max="6334" width="4.6640625" style="16" customWidth="1"/>
    <col min="6335" max="6335" width="7.6640625" style="16" customWidth="1"/>
    <col min="6336" max="6336" width="6.33203125" style="16" customWidth="1"/>
    <col min="6337" max="6337" width="47.6640625" style="16" bestFit="1" customWidth="1"/>
    <col min="6338" max="6339" width="6.33203125" style="16" bestFit="1" customWidth="1"/>
    <col min="6340" max="6340" width="6.6640625" style="16" bestFit="1" customWidth="1"/>
    <col min="6341" max="6341" width="5.6640625" style="16"/>
    <col min="6342" max="6343" width="6.33203125" style="16" bestFit="1" customWidth="1"/>
    <col min="6344" max="6361" width="5.6640625" style="16"/>
    <col min="6362" max="6362" width="6.5546875" style="16" bestFit="1" customWidth="1"/>
    <col min="6363" max="6363" width="18.6640625" style="16" customWidth="1"/>
    <col min="6364" max="6364" width="4.33203125" style="16" customWidth="1"/>
    <col min="6365" max="6365" width="10.6640625" style="16" customWidth="1"/>
    <col min="6366" max="6377" width="9.5546875" style="16" customWidth="1"/>
    <col min="6378" max="6378" width="10.44140625" style="16" customWidth="1"/>
    <col min="6379" max="6379" width="11.44140625" style="16" customWidth="1"/>
    <col min="6380" max="6575" width="5.6640625" style="16"/>
    <col min="6576" max="6576" width="9.5546875" style="16" customWidth="1"/>
    <col min="6577" max="6577" width="6.5546875" style="16" bestFit="1" customWidth="1"/>
    <col min="6578" max="6578" width="5.6640625" style="16"/>
    <col min="6579" max="6589" width="7.6640625" style="16" customWidth="1"/>
    <col min="6590" max="6590" width="4.6640625" style="16" customWidth="1"/>
    <col min="6591" max="6591" width="7.6640625" style="16" customWidth="1"/>
    <col min="6592" max="6592" width="6.33203125" style="16" customWidth="1"/>
    <col min="6593" max="6593" width="47.6640625" style="16" bestFit="1" customWidth="1"/>
    <col min="6594" max="6595" width="6.33203125" style="16" bestFit="1" customWidth="1"/>
    <col min="6596" max="6596" width="6.6640625" style="16" bestFit="1" customWidth="1"/>
    <col min="6597" max="6597" width="5.6640625" style="16"/>
    <col min="6598" max="6599" width="6.33203125" style="16" bestFit="1" customWidth="1"/>
    <col min="6600" max="6617" width="5.6640625" style="16"/>
    <col min="6618" max="6618" width="6.5546875" style="16" bestFit="1" customWidth="1"/>
    <col min="6619" max="6619" width="18.6640625" style="16" customWidth="1"/>
    <col min="6620" max="6620" width="4.33203125" style="16" customWidth="1"/>
    <col min="6621" max="6621" width="10.6640625" style="16" customWidth="1"/>
    <col min="6622" max="6633" width="9.5546875" style="16" customWidth="1"/>
    <col min="6634" max="6634" width="10.44140625" style="16" customWidth="1"/>
    <col min="6635" max="6635" width="11.44140625" style="16" customWidth="1"/>
    <col min="6636" max="6831" width="5.6640625" style="16"/>
    <col min="6832" max="6832" width="9.5546875" style="16" customWidth="1"/>
    <col min="6833" max="6833" width="6.5546875" style="16" bestFit="1" customWidth="1"/>
    <col min="6834" max="6834" width="5.6640625" style="16"/>
    <col min="6835" max="6845" width="7.6640625" style="16" customWidth="1"/>
    <col min="6846" max="6846" width="4.6640625" style="16" customWidth="1"/>
    <col min="6847" max="6847" width="7.6640625" style="16" customWidth="1"/>
    <col min="6848" max="6848" width="6.33203125" style="16" customWidth="1"/>
    <col min="6849" max="6849" width="47.6640625" style="16" bestFit="1" customWidth="1"/>
    <col min="6850" max="6851" width="6.33203125" style="16" bestFit="1" customWidth="1"/>
    <col min="6852" max="6852" width="6.6640625" style="16" bestFit="1" customWidth="1"/>
    <col min="6853" max="6853" width="5.6640625" style="16"/>
    <col min="6854" max="6855" width="6.33203125" style="16" bestFit="1" customWidth="1"/>
    <col min="6856" max="6873" width="5.6640625" style="16"/>
    <col min="6874" max="6874" width="6.5546875" style="16" bestFit="1" customWidth="1"/>
    <col min="6875" max="6875" width="18.6640625" style="16" customWidth="1"/>
    <col min="6876" max="6876" width="4.33203125" style="16" customWidth="1"/>
    <col min="6877" max="6877" width="10.6640625" style="16" customWidth="1"/>
    <col min="6878" max="6889" width="9.5546875" style="16" customWidth="1"/>
    <col min="6890" max="6890" width="10.44140625" style="16" customWidth="1"/>
    <col min="6891" max="6891" width="11.44140625" style="16" customWidth="1"/>
    <col min="6892" max="7087" width="5.6640625" style="16"/>
    <col min="7088" max="7088" width="9.5546875" style="16" customWidth="1"/>
    <col min="7089" max="7089" width="6.5546875" style="16" bestFit="1" customWidth="1"/>
    <col min="7090" max="7090" width="5.6640625" style="16"/>
    <col min="7091" max="7101" width="7.6640625" style="16" customWidth="1"/>
    <col min="7102" max="7102" width="4.6640625" style="16" customWidth="1"/>
    <col min="7103" max="7103" width="7.6640625" style="16" customWidth="1"/>
    <col min="7104" max="7104" width="6.33203125" style="16" customWidth="1"/>
    <col min="7105" max="7105" width="47.6640625" style="16" bestFit="1" customWidth="1"/>
    <col min="7106" max="7107" width="6.33203125" style="16" bestFit="1" customWidth="1"/>
    <col min="7108" max="7108" width="6.6640625" style="16" bestFit="1" customWidth="1"/>
    <col min="7109" max="7109" width="5.6640625" style="16"/>
    <col min="7110" max="7111" width="6.33203125" style="16" bestFit="1" customWidth="1"/>
    <col min="7112" max="7129" width="5.6640625" style="16"/>
    <col min="7130" max="7130" width="6.5546875" style="16" bestFit="1" customWidth="1"/>
    <col min="7131" max="7131" width="18.6640625" style="16" customWidth="1"/>
    <col min="7132" max="7132" width="4.33203125" style="16" customWidth="1"/>
    <col min="7133" max="7133" width="10.6640625" style="16" customWidth="1"/>
    <col min="7134" max="7145" width="9.5546875" style="16" customWidth="1"/>
    <col min="7146" max="7146" width="10.44140625" style="16" customWidth="1"/>
    <col min="7147" max="7147" width="11.44140625" style="16" customWidth="1"/>
    <col min="7148" max="7343" width="5.6640625" style="16"/>
    <col min="7344" max="7344" width="9.5546875" style="16" customWidth="1"/>
    <col min="7345" max="7345" width="6.5546875" style="16" bestFit="1" customWidth="1"/>
    <col min="7346" max="7346" width="5.6640625" style="16"/>
    <col min="7347" max="7357" width="7.6640625" style="16" customWidth="1"/>
    <col min="7358" max="7358" width="4.6640625" style="16" customWidth="1"/>
    <col min="7359" max="7359" width="7.6640625" style="16" customWidth="1"/>
    <col min="7360" max="7360" width="6.33203125" style="16" customWidth="1"/>
    <col min="7361" max="7361" width="47.6640625" style="16" bestFit="1" customWidth="1"/>
    <col min="7362" max="7363" width="6.33203125" style="16" bestFit="1" customWidth="1"/>
    <col min="7364" max="7364" width="6.6640625" style="16" bestFit="1" customWidth="1"/>
    <col min="7365" max="7365" width="5.6640625" style="16"/>
    <col min="7366" max="7367" width="6.33203125" style="16" bestFit="1" customWidth="1"/>
    <col min="7368" max="7385" width="5.6640625" style="16"/>
    <col min="7386" max="7386" width="6.5546875" style="16" bestFit="1" customWidth="1"/>
    <col min="7387" max="7387" width="18.6640625" style="16" customWidth="1"/>
    <col min="7388" max="7388" width="4.33203125" style="16" customWidth="1"/>
    <col min="7389" max="7389" width="10.6640625" style="16" customWidth="1"/>
    <col min="7390" max="7401" width="9.5546875" style="16" customWidth="1"/>
    <col min="7402" max="7402" width="10.44140625" style="16" customWidth="1"/>
    <col min="7403" max="7403" width="11.44140625" style="16" customWidth="1"/>
    <col min="7404" max="7599" width="5.6640625" style="16"/>
    <col min="7600" max="7600" width="9.5546875" style="16" customWidth="1"/>
    <col min="7601" max="7601" width="6.5546875" style="16" bestFit="1" customWidth="1"/>
    <col min="7602" max="7602" width="5.6640625" style="16"/>
    <col min="7603" max="7613" width="7.6640625" style="16" customWidth="1"/>
    <col min="7614" max="7614" width="4.6640625" style="16" customWidth="1"/>
    <col min="7615" max="7615" width="7.6640625" style="16" customWidth="1"/>
    <col min="7616" max="7616" width="6.33203125" style="16" customWidth="1"/>
    <col min="7617" max="7617" width="47.6640625" style="16" bestFit="1" customWidth="1"/>
    <col min="7618" max="7619" width="6.33203125" style="16" bestFit="1" customWidth="1"/>
    <col min="7620" max="7620" width="6.6640625" style="16" bestFit="1" customWidth="1"/>
    <col min="7621" max="7621" width="5.6640625" style="16"/>
    <col min="7622" max="7623" width="6.33203125" style="16" bestFit="1" customWidth="1"/>
    <col min="7624" max="7641" width="5.6640625" style="16"/>
    <col min="7642" max="7642" width="6.5546875" style="16" bestFit="1" customWidth="1"/>
    <col min="7643" max="7643" width="18.6640625" style="16" customWidth="1"/>
    <col min="7644" max="7644" width="4.33203125" style="16" customWidth="1"/>
    <col min="7645" max="7645" width="10.6640625" style="16" customWidth="1"/>
    <col min="7646" max="7657" width="9.5546875" style="16" customWidth="1"/>
    <col min="7658" max="7658" width="10.44140625" style="16" customWidth="1"/>
    <col min="7659" max="7659" width="11.44140625" style="16" customWidth="1"/>
    <col min="7660" max="7855" width="5.6640625" style="16"/>
    <col min="7856" max="7856" width="9.5546875" style="16" customWidth="1"/>
    <col min="7857" max="7857" width="6.5546875" style="16" bestFit="1" customWidth="1"/>
    <col min="7858" max="7858" width="5.6640625" style="16"/>
    <col min="7859" max="7869" width="7.6640625" style="16" customWidth="1"/>
    <col min="7870" max="7870" width="4.6640625" style="16" customWidth="1"/>
    <col min="7871" max="7871" width="7.6640625" style="16" customWidth="1"/>
    <col min="7872" max="7872" width="6.33203125" style="16" customWidth="1"/>
    <col min="7873" max="7873" width="47.6640625" style="16" bestFit="1" customWidth="1"/>
    <col min="7874" max="7875" width="6.33203125" style="16" bestFit="1" customWidth="1"/>
    <col min="7876" max="7876" width="6.6640625" style="16" bestFit="1" customWidth="1"/>
    <col min="7877" max="7877" width="5.6640625" style="16"/>
    <col min="7878" max="7879" width="6.33203125" style="16" bestFit="1" customWidth="1"/>
    <col min="7880" max="7897" width="5.6640625" style="16"/>
    <col min="7898" max="7898" width="6.5546875" style="16" bestFit="1" customWidth="1"/>
    <col min="7899" max="7899" width="18.6640625" style="16" customWidth="1"/>
    <col min="7900" max="7900" width="4.33203125" style="16" customWidth="1"/>
    <col min="7901" max="7901" width="10.6640625" style="16" customWidth="1"/>
    <col min="7902" max="7913" width="9.5546875" style="16" customWidth="1"/>
    <col min="7914" max="7914" width="10.44140625" style="16" customWidth="1"/>
    <col min="7915" max="7915" width="11.44140625" style="16" customWidth="1"/>
    <col min="7916" max="8111" width="5.6640625" style="16"/>
    <col min="8112" max="8112" width="9.5546875" style="16" customWidth="1"/>
    <col min="8113" max="8113" width="6.5546875" style="16" bestFit="1" customWidth="1"/>
    <col min="8114" max="8114" width="5.6640625" style="16"/>
    <col min="8115" max="8125" width="7.6640625" style="16" customWidth="1"/>
    <col min="8126" max="8126" width="4.6640625" style="16" customWidth="1"/>
    <col min="8127" max="8127" width="7.6640625" style="16" customWidth="1"/>
    <col min="8128" max="8128" width="6.33203125" style="16" customWidth="1"/>
    <col min="8129" max="8129" width="47.6640625" style="16" bestFit="1" customWidth="1"/>
    <col min="8130" max="8131" width="6.33203125" style="16" bestFit="1" customWidth="1"/>
    <col min="8132" max="8132" width="6.6640625" style="16" bestFit="1" customWidth="1"/>
    <col min="8133" max="8133" width="5.6640625" style="16"/>
    <col min="8134" max="8135" width="6.33203125" style="16" bestFit="1" customWidth="1"/>
    <col min="8136" max="8153" width="5.6640625" style="16"/>
    <col min="8154" max="8154" width="6.5546875" style="16" bestFit="1" customWidth="1"/>
    <col min="8155" max="8155" width="18.6640625" style="16" customWidth="1"/>
    <col min="8156" max="8156" width="4.33203125" style="16" customWidth="1"/>
    <col min="8157" max="8157" width="10.6640625" style="16" customWidth="1"/>
    <col min="8158" max="8169" width="9.5546875" style="16" customWidth="1"/>
    <col min="8170" max="8170" width="10.44140625" style="16" customWidth="1"/>
    <col min="8171" max="8171" width="11.44140625" style="16" customWidth="1"/>
    <col min="8172" max="8367" width="5.6640625" style="16"/>
    <col min="8368" max="8368" width="9.5546875" style="16" customWidth="1"/>
    <col min="8369" max="8369" width="6.5546875" style="16" bestFit="1" customWidth="1"/>
    <col min="8370" max="8370" width="5.6640625" style="16"/>
    <col min="8371" max="8381" width="7.6640625" style="16" customWidth="1"/>
    <col min="8382" max="8382" width="4.6640625" style="16" customWidth="1"/>
    <col min="8383" max="8383" width="7.6640625" style="16" customWidth="1"/>
    <col min="8384" max="8384" width="6.33203125" style="16" customWidth="1"/>
    <col min="8385" max="8385" width="47.6640625" style="16" bestFit="1" customWidth="1"/>
    <col min="8386" max="8387" width="6.33203125" style="16" bestFit="1" customWidth="1"/>
    <col min="8388" max="8388" width="6.6640625" style="16" bestFit="1" customWidth="1"/>
    <col min="8389" max="8389" width="5.6640625" style="16"/>
    <col min="8390" max="8391" width="6.33203125" style="16" bestFit="1" customWidth="1"/>
    <col min="8392" max="8409" width="5.6640625" style="16"/>
    <col min="8410" max="8410" width="6.5546875" style="16" bestFit="1" customWidth="1"/>
    <col min="8411" max="8411" width="18.6640625" style="16" customWidth="1"/>
    <col min="8412" max="8412" width="4.33203125" style="16" customWidth="1"/>
    <col min="8413" max="8413" width="10.6640625" style="16" customWidth="1"/>
    <col min="8414" max="8425" width="9.5546875" style="16" customWidth="1"/>
    <col min="8426" max="8426" width="10.44140625" style="16" customWidth="1"/>
    <col min="8427" max="8427" width="11.44140625" style="16" customWidth="1"/>
    <col min="8428" max="8623" width="5.6640625" style="16"/>
    <col min="8624" max="8624" width="9.5546875" style="16" customWidth="1"/>
    <col min="8625" max="8625" width="6.5546875" style="16" bestFit="1" customWidth="1"/>
    <col min="8626" max="8626" width="5.6640625" style="16"/>
    <col min="8627" max="8637" width="7.6640625" style="16" customWidth="1"/>
    <col min="8638" max="8638" width="4.6640625" style="16" customWidth="1"/>
    <col min="8639" max="8639" width="7.6640625" style="16" customWidth="1"/>
    <col min="8640" max="8640" width="6.33203125" style="16" customWidth="1"/>
    <col min="8641" max="8641" width="47.6640625" style="16" bestFit="1" customWidth="1"/>
    <col min="8642" max="8643" width="6.33203125" style="16" bestFit="1" customWidth="1"/>
    <col min="8644" max="8644" width="6.6640625" style="16" bestFit="1" customWidth="1"/>
    <col min="8645" max="8645" width="5.6640625" style="16"/>
    <col min="8646" max="8647" width="6.33203125" style="16" bestFit="1" customWidth="1"/>
    <col min="8648" max="8665" width="5.6640625" style="16"/>
    <col min="8666" max="8666" width="6.5546875" style="16" bestFit="1" customWidth="1"/>
    <col min="8667" max="8667" width="18.6640625" style="16" customWidth="1"/>
    <col min="8668" max="8668" width="4.33203125" style="16" customWidth="1"/>
    <col min="8669" max="8669" width="10.6640625" style="16" customWidth="1"/>
    <col min="8670" max="8681" width="9.5546875" style="16" customWidth="1"/>
    <col min="8682" max="8682" width="10.44140625" style="16" customWidth="1"/>
    <col min="8683" max="8683" width="11.44140625" style="16" customWidth="1"/>
    <col min="8684" max="8879" width="5.6640625" style="16"/>
    <col min="8880" max="8880" width="9.5546875" style="16" customWidth="1"/>
    <col min="8881" max="8881" width="6.5546875" style="16" bestFit="1" customWidth="1"/>
    <col min="8882" max="8882" width="5.6640625" style="16"/>
    <col min="8883" max="8893" width="7.6640625" style="16" customWidth="1"/>
    <col min="8894" max="8894" width="4.6640625" style="16" customWidth="1"/>
    <col min="8895" max="8895" width="7.6640625" style="16" customWidth="1"/>
    <col min="8896" max="8896" width="6.33203125" style="16" customWidth="1"/>
    <col min="8897" max="8897" width="47.6640625" style="16" bestFit="1" customWidth="1"/>
    <col min="8898" max="8899" width="6.33203125" style="16" bestFit="1" customWidth="1"/>
    <col min="8900" max="8900" width="6.6640625" style="16" bestFit="1" customWidth="1"/>
    <col min="8901" max="8901" width="5.6640625" style="16"/>
    <col min="8902" max="8903" width="6.33203125" style="16" bestFit="1" customWidth="1"/>
    <col min="8904" max="8921" width="5.6640625" style="16"/>
    <col min="8922" max="8922" width="6.5546875" style="16" bestFit="1" customWidth="1"/>
    <col min="8923" max="8923" width="18.6640625" style="16" customWidth="1"/>
    <col min="8924" max="8924" width="4.33203125" style="16" customWidth="1"/>
    <col min="8925" max="8925" width="10.6640625" style="16" customWidth="1"/>
    <col min="8926" max="8937" width="9.5546875" style="16" customWidth="1"/>
    <col min="8938" max="8938" width="10.44140625" style="16" customWidth="1"/>
    <col min="8939" max="8939" width="11.44140625" style="16" customWidth="1"/>
    <col min="8940" max="9135" width="5.6640625" style="16"/>
    <col min="9136" max="9136" width="9.5546875" style="16" customWidth="1"/>
    <col min="9137" max="9137" width="6.5546875" style="16" bestFit="1" customWidth="1"/>
    <col min="9138" max="9138" width="5.6640625" style="16"/>
    <col min="9139" max="9149" width="7.6640625" style="16" customWidth="1"/>
    <col min="9150" max="9150" width="4.6640625" style="16" customWidth="1"/>
    <col min="9151" max="9151" width="7.6640625" style="16" customWidth="1"/>
    <col min="9152" max="9152" width="6.33203125" style="16" customWidth="1"/>
    <col min="9153" max="9153" width="47.6640625" style="16" bestFit="1" customWidth="1"/>
    <col min="9154" max="9155" width="6.33203125" style="16" bestFit="1" customWidth="1"/>
    <col min="9156" max="9156" width="6.6640625" style="16" bestFit="1" customWidth="1"/>
    <col min="9157" max="9157" width="5.6640625" style="16"/>
    <col min="9158" max="9159" width="6.33203125" style="16" bestFit="1" customWidth="1"/>
    <col min="9160" max="9177" width="5.6640625" style="16"/>
    <col min="9178" max="9178" width="6.5546875" style="16" bestFit="1" customWidth="1"/>
    <col min="9179" max="9179" width="18.6640625" style="16" customWidth="1"/>
    <col min="9180" max="9180" width="4.33203125" style="16" customWidth="1"/>
    <col min="9181" max="9181" width="10.6640625" style="16" customWidth="1"/>
    <col min="9182" max="9193" width="9.5546875" style="16" customWidth="1"/>
    <col min="9194" max="9194" width="10.44140625" style="16" customWidth="1"/>
    <col min="9195" max="9195" width="11.44140625" style="16" customWidth="1"/>
    <col min="9196" max="9391" width="5.6640625" style="16"/>
    <col min="9392" max="9392" width="9.5546875" style="16" customWidth="1"/>
    <col min="9393" max="9393" width="6.5546875" style="16" bestFit="1" customWidth="1"/>
    <col min="9394" max="9394" width="5.6640625" style="16"/>
    <col min="9395" max="9405" width="7.6640625" style="16" customWidth="1"/>
    <col min="9406" max="9406" width="4.6640625" style="16" customWidth="1"/>
    <col min="9407" max="9407" width="7.6640625" style="16" customWidth="1"/>
    <col min="9408" max="9408" width="6.33203125" style="16" customWidth="1"/>
    <col min="9409" max="9409" width="47.6640625" style="16" bestFit="1" customWidth="1"/>
    <col min="9410" max="9411" width="6.33203125" style="16" bestFit="1" customWidth="1"/>
    <col min="9412" max="9412" width="6.6640625" style="16" bestFit="1" customWidth="1"/>
    <col min="9413" max="9413" width="5.6640625" style="16"/>
    <col min="9414" max="9415" width="6.33203125" style="16" bestFit="1" customWidth="1"/>
    <col min="9416" max="9433" width="5.6640625" style="16"/>
    <col min="9434" max="9434" width="6.5546875" style="16" bestFit="1" customWidth="1"/>
    <col min="9435" max="9435" width="18.6640625" style="16" customWidth="1"/>
    <col min="9436" max="9436" width="4.33203125" style="16" customWidth="1"/>
    <col min="9437" max="9437" width="10.6640625" style="16" customWidth="1"/>
    <col min="9438" max="9449" width="9.5546875" style="16" customWidth="1"/>
    <col min="9450" max="9450" width="10.44140625" style="16" customWidth="1"/>
    <col min="9451" max="9451" width="11.44140625" style="16" customWidth="1"/>
    <col min="9452" max="9647" width="5.6640625" style="16"/>
    <col min="9648" max="9648" width="9.5546875" style="16" customWidth="1"/>
    <col min="9649" max="9649" width="6.5546875" style="16" bestFit="1" customWidth="1"/>
    <col min="9650" max="9650" width="5.6640625" style="16"/>
    <col min="9651" max="9661" width="7.6640625" style="16" customWidth="1"/>
    <col min="9662" max="9662" width="4.6640625" style="16" customWidth="1"/>
    <col min="9663" max="9663" width="7.6640625" style="16" customWidth="1"/>
    <col min="9664" max="9664" width="6.33203125" style="16" customWidth="1"/>
    <col min="9665" max="9665" width="47.6640625" style="16" bestFit="1" customWidth="1"/>
    <col min="9666" max="9667" width="6.33203125" style="16" bestFit="1" customWidth="1"/>
    <col min="9668" max="9668" width="6.6640625" style="16" bestFit="1" customWidth="1"/>
    <col min="9669" max="9669" width="5.6640625" style="16"/>
    <col min="9670" max="9671" width="6.33203125" style="16" bestFit="1" customWidth="1"/>
    <col min="9672" max="9689" width="5.6640625" style="16"/>
    <col min="9690" max="9690" width="6.5546875" style="16" bestFit="1" customWidth="1"/>
    <col min="9691" max="9691" width="18.6640625" style="16" customWidth="1"/>
    <col min="9692" max="9692" width="4.33203125" style="16" customWidth="1"/>
    <col min="9693" max="9693" width="10.6640625" style="16" customWidth="1"/>
    <col min="9694" max="9705" width="9.5546875" style="16" customWidth="1"/>
    <col min="9706" max="9706" width="10.44140625" style="16" customWidth="1"/>
    <col min="9707" max="9707" width="11.44140625" style="16" customWidth="1"/>
    <col min="9708" max="9903" width="5.6640625" style="16"/>
    <col min="9904" max="9904" width="9.5546875" style="16" customWidth="1"/>
    <col min="9905" max="9905" width="6.5546875" style="16" bestFit="1" customWidth="1"/>
    <col min="9906" max="9906" width="5.6640625" style="16"/>
    <col min="9907" max="9917" width="7.6640625" style="16" customWidth="1"/>
    <col min="9918" max="9918" width="4.6640625" style="16" customWidth="1"/>
    <col min="9919" max="9919" width="7.6640625" style="16" customWidth="1"/>
    <col min="9920" max="9920" width="6.33203125" style="16" customWidth="1"/>
    <col min="9921" max="9921" width="47.6640625" style="16" bestFit="1" customWidth="1"/>
    <col min="9922" max="9923" width="6.33203125" style="16" bestFit="1" customWidth="1"/>
    <col min="9924" max="9924" width="6.6640625" style="16" bestFit="1" customWidth="1"/>
    <col min="9925" max="9925" width="5.6640625" style="16"/>
    <col min="9926" max="9927" width="6.33203125" style="16" bestFit="1" customWidth="1"/>
    <col min="9928" max="9945" width="5.6640625" style="16"/>
    <col min="9946" max="9946" width="6.5546875" style="16" bestFit="1" customWidth="1"/>
    <col min="9947" max="9947" width="18.6640625" style="16" customWidth="1"/>
    <col min="9948" max="9948" width="4.33203125" style="16" customWidth="1"/>
    <col min="9949" max="9949" width="10.6640625" style="16" customWidth="1"/>
    <col min="9950" max="9961" width="9.5546875" style="16" customWidth="1"/>
    <col min="9962" max="9962" width="10.44140625" style="16" customWidth="1"/>
    <col min="9963" max="9963" width="11.44140625" style="16" customWidth="1"/>
    <col min="9964" max="10159" width="5.6640625" style="16"/>
    <col min="10160" max="10160" width="9.5546875" style="16" customWidth="1"/>
    <col min="10161" max="10161" width="6.5546875" style="16" bestFit="1" customWidth="1"/>
    <col min="10162" max="10162" width="5.6640625" style="16"/>
    <col min="10163" max="10173" width="7.6640625" style="16" customWidth="1"/>
    <col min="10174" max="10174" width="4.6640625" style="16" customWidth="1"/>
    <col min="10175" max="10175" width="7.6640625" style="16" customWidth="1"/>
    <col min="10176" max="10176" width="6.33203125" style="16" customWidth="1"/>
    <col min="10177" max="10177" width="47.6640625" style="16" bestFit="1" customWidth="1"/>
    <col min="10178" max="10179" width="6.33203125" style="16" bestFit="1" customWidth="1"/>
    <col min="10180" max="10180" width="6.6640625" style="16" bestFit="1" customWidth="1"/>
    <col min="10181" max="10181" width="5.6640625" style="16"/>
    <col min="10182" max="10183" width="6.33203125" style="16" bestFit="1" customWidth="1"/>
    <col min="10184" max="10201" width="5.6640625" style="16"/>
    <col min="10202" max="10202" width="6.5546875" style="16" bestFit="1" customWidth="1"/>
    <col min="10203" max="10203" width="18.6640625" style="16" customWidth="1"/>
    <col min="10204" max="10204" width="4.33203125" style="16" customWidth="1"/>
    <col min="10205" max="10205" width="10.6640625" style="16" customWidth="1"/>
    <col min="10206" max="10217" width="9.5546875" style="16" customWidth="1"/>
    <col min="10218" max="10218" width="10.44140625" style="16" customWidth="1"/>
    <col min="10219" max="10219" width="11.44140625" style="16" customWidth="1"/>
    <col min="10220" max="10415" width="5.6640625" style="16"/>
    <col min="10416" max="10416" width="9.5546875" style="16" customWidth="1"/>
    <col min="10417" max="10417" width="6.5546875" style="16" bestFit="1" customWidth="1"/>
    <col min="10418" max="10418" width="5.6640625" style="16"/>
    <col min="10419" max="10429" width="7.6640625" style="16" customWidth="1"/>
    <col min="10430" max="10430" width="4.6640625" style="16" customWidth="1"/>
    <col min="10431" max="10431" width="7.6640625" style="16" customWidth="1"/>
    <col min="10432" max="10432" width="6.33203125" style="16" customWidth="1"/>
    <col min="10433" max="10433" width="47.6640625" style="16" bestFit="1" customWidth="1"/>
    <col min="10434" max="10435" width="6.33203125" style="16" bestFit="1" customWidth="1"/>
    <col min="10436" max="10436" width="6.6640625" style="16" bestFit="1" customWidth="1"/>
    <col min="10437" max="10437" width="5.6640625" style="16"/>
    <col min="10438" max="10439" width="6.33203125" style="16" bestFit="1" customWidth="1"/>
    <col min="10440" max="10457" width="5.6640625" style="16"/>
    <col min="10458" max="10458" width="6.5546875" style="16" bestFit="1" customWidth="1"/>
    <col min="10459" max="10459" width="18.6640625" style="16" customWidth="1"/>
    <col min="10460" max="10460" width="4.33203125" style="16" customWidth="1"/>
    <col min="10461" max="10461" width="10.6640625" style="16" customWidth="1"/>
    <col min="10462" max="10473" width="9.5546875" style="16" customWidth="1"/>
    <col min="10474" max="10474" width="10.44140625" style="16" customWidth="1"/>
    <col min="10475" max="10475" width="11.44140625" style="16" customWidth="1"/>
    <col min="10476" max="10671" width="5.6640625" style="16"/>
    <col min="10672" max="10672" width="9.5546875" style="16" customWidth="1"/>
    <col min="10673" max="10673" width="6.5546875" style="16" bestFit="1" customWidth="1"/>
    <col min="10674" max="10674" width="5.6640625" style="16"/>
    <col min="10675" max="10685" width="7.6640625" style="16" customWidth="1"/>
    <col min="10686" max="10686" width="4.6640625" style="16" customWidth="1"/>
    <col min="10687" max="10687" width="7.6640625" style="16" customWidth="1"/>
    <col min="10688" max="10688" width="6.33203125" style="16" customWidth="1"/>
    <col min="10689" max="10689" width="47.6640625" style="16" bestFit="1" customWidth="1"/>
    <col min="10690" max="10691" width="6.33203125" style="16" bestFit="1" customWidth="1"/>
    <col min="10692" max="10692" width="6.6640625" style="16" bestFit="1" customWidth="1"/>
    <col min="10693" max="10693" width="5.6640625" style="16"/>
    <col min="10694" max="10695" width="6.33203125" style="16" bestFit="1" customWidth="1"/>
    <col min="10696" max="10713" width="5.6640625" style="16"/>
    <col min="10714" max="10714" width="6.5546875" style="16" bestFit="1" customWidth="1"/>
    <col min="10715" max="10715" width="18.6640625" style="16" customWidth="1"/>
    <col min="10716" max="10716" width="4.33203125" style="16" customWidth="1"/>
    <col min="10717" max="10717" width="10.6640625" style="16" customWidth="1"/>
    <col min="10718" max="10729" width="9.5546875" style="16" customWidth="1"/>
    <col min="10730" max="10730" width="10.44140625" style="16" customWidth="1"/>
    <col min="10731" max="10731" width="11.44140625" style="16" customWidth="1"/>
    <col min="10732" max="10927" width="5.6640625" style="16"/>
    <col min="10928" max="10928" width="9.5546875" style="16" customWidth="1"/>
    <col min="10929" max="10929" width="6.5546875" style="16" bestFit="1" customWidth="1"/>
    <col min="10930" max="10930" width="5.6640625" style="16"/>
    <col min="10931" max="10941" width="7.6640625" style="16" customWidth="1"/>
    <col min="10942" max="10942" width="4.6640625" style="16" customWidth="1"/>
    <col min="10943" max="10943" width="7.6640625" style="16" customWidth="1"/>
    <col min="10944" max="10944" width="6.33203125" style="16" customWidth="1"/>
    <col min="10945" max="10945" width="47.6640625" style="16" bestFit="1" customWidth="1"/>
    <col min="10946" max="10947" width="6.33203125" style="16" bestFit="1" customWidth="1"/>
    <col min="10948" max="10948" width="6.6640625" style="16" bestFit="1" customWidth="1"/>
    <col min="10949" max="10949" width="5.6640625" style="16"/>
    <col min="10950" max="10951" width="6.33203125" style="16" bestFit="1" customWidth="1"/>
    <col min="10952" max="10969" width="5.6640625" style="16"/>
    <col min="10970" max="10970" width="6.5546875" style="16" bestFit="1" customWidth="1"/>
    <col min="10971" max="10971" width="18.6640625" style="16" customWidth="1"/>
    <col min="10972" max="10972" width="4.33203125" style="16" customWidth="1"/>
    <col min="10973" max="10973" width="10.6640625" style="16" customWidth="1"/>
    <col min="10974" max="10985" width="9.5546875" style="16" customWidth="1"/>
    <col min="10986" max="10986" width="10.44140625" style="16" customWidth="1"/>
    <col min="10987" max="10987" width="11.44140625" style="16" customWidth="1"/>
    <col min="10988" max="11183" width="5.6640625" style="16"/>
    <col min="11184" max="11184" width="9.5546875" style="16" customWidth="1"/>
    <col min="11185" max="11185" width="6.5546875" style="16" bestFit="1" customWidth="1"/>
    <col min="11186" max="11186" width="5.6640625" style="16"/>
    <col min="11187" max="11197" width="7.6640625" style="16" customWidth="1"/>
    <col min="11198" max="11198" width="4.6640625" style="16" customWidth="1"/>
    <col min="11199" max="11199" width="7.6640625" style="16" customWidth="1"/>
    <col min="11200" max="11200" width="6.33203125" style="16" customWidth="1"/>
    <col min="11201" max="11201" width="47.6640625" style="16" bestFit="1" customWidth="1"/>
    <col min="11202" max="11203" width="6.33203125" style="16" bestFit="1" customWidth="1"/>
    <col min="11204" max="11204" width="6.6640625" style="16" bestFit="1" customWidth="1"/>
    <col min="11205" max="11205" width="5.6640625" style="16"/>
    <col min="11206" max="11207" width="6.33203125" style="16" bestFit="1" customWidth="1"/>
    <col min="11208" max="11225" width="5.6640625" style="16"/>
    <col min="11226" max="11226" width="6.5546875" style="16" bestFit="1" customWidth="1"/>
    <col min="11227" max="11227" width="18.6640625" style="16" customWidth="1"/>
    <col min="11228" max="11228" width="4.33203125" style="16" customWidth="1"/>
    <col min="11229" max="11229" width="10.6640625" style="16" customWidth="1"/>
    <col min="11230" max="11241" width="9.5546875" style="16" customWidth="1"/>
    <col min="11242" max="11242" width="10.44140625" style="16" customWidth="1"/>
    <col min="11243" max="11243" width="11.44140625" style="16" customWidth="1"/>
    <col min="11244" max="11439" width="5.6640625" style="16"/>
    <col min="11440" max="11440" width="9.5546875" style="16" customWidth="1"/>
    <col min="11441" max="11441" width="6.5546875" style="16" bestFit="1" customWidth="1"/>
    <col min="11442" max="11442" width="5.6640625" style="16"/>
    <col min="11443" max="11453" width="7.6640625" style="16" customWidth="1"/>
    <col min="11454" max="11454" width="4.6640625" style="16" customWidth="1"/>
    <col min="11455" max="11455" width="7.6640625" style="16" customWidth="1"/>
    <col min="11456" max="11456" width="6.33203125" style="16" customWidth="1"/>
    <col min="11457" max="11457" width="47.6640625" style="16" bestFit="1" customWidth="1"/>
    <col min="11458" max="11459" width="6.33203125" style="16" bestFit="1" customWidth="1"/>
    <col min="11460" max="11460" width="6.6640625" style="16" bestFit="1" customWidth="1"/>
    <col min="11461" max="11461" width="5.6640625" style="16"/>
    <col min="11462" max="11463" width="6.33203125" style="16" bestFit="1" customWidth="1"/>
    <col min="11464" max="11481" width="5.6640625" style="16"/>
    <col min="11482" max="11482" width="6.5546875" style="16" bestFit="1" customWidth="1"/>
    <col min="11483" max="11483" width="18.6640625" style="16" customWidth="1"/>
    <col min="11484" max="11484" width="4.33203125" style="16" customWidth="1"/>
    <col min="11485" max="11485" width="10.6640625" style="16" customWidth="1"/>
    <col min="11486" max="11497" width="9.5546875" style="16" customWidth="1"/>
    <col min="11498" max="11498" width="10.44140625" style="16" customWidth="1"/>
    <col min="11499" max="11499" width="11.44140625" style="16" customWidth="1"/>
    <col min="11500" max="11695" width="5.6640625" style="16"/>
    <col min="11696" max="11696" width="9.5546875" style="16" customWidth="1"/>
    <col min="11697" max="11697" width="6.5546875" style="16" bestFit="1" customWidth="1"/>
    <col min="11698" max="11698" width="5.6640625" style="16"/>
    <col min="11699" max="11709" width="7.6640625" style="16" customWidth="1"/>
    <col min="11710" max="11710" width="4.6640625" style="16" customWidth="1"/>
    <col min="11711" max="11711" width="7.6640625" style="16" customWidth="1"/>
    <col min="11712" max="11712" width="6.33203125" style="16" customWidth="1"/>
    <col min="11713" max="11713" width="47.6640625" style="16" bestFit="1" customWidth="1"/>
    <col min="11714" max="11715" width="6.33203125" style="16" bestFit="1" customWidth="1"/>
    <col min="11716" max="11716" width="6.6640625" style="16" bestFit="1" customWidth="1"/>
    <col min="11717" max="11717" width="5.6640625" style="16"/>
    <col min="11718" max="11719" width="6.33203125" style="16" bestFit="1" customWidth="1"/>
    <col min="11720" max="11737" width="5.6640625" style="16"/>
    <col min="11738" max="11738" width="6.5546875" style="16" bestFit="1" customWidth="1"/>
    <col min="11739" max="11739" width="18.6640625" style="16" customWidth="1"/>
    <col min="11740" max="11740" width="4.33203125" style="16" customWidth="1"/>
    <col min="11741" max="11741" width="10.6640625" style="16" customWidth="1"/>
    <col min="11742" max="11753" width="9.5546875" style="16" customWidth="1"/>
    <col min="11754" max="11754" width="10.44140625" style="16" customWidth="1"/>
    <col min="11755" max="11755" width="11.44140625" style="16" customWidth="1"/>
    <col min="11756" max="11951" width="5.6640625" style="16"/>
    <col min="11952" max="11952" width="9.5546875" style="16" customWidth="1"/>
    <col min="11953" max="11953" width="6.5546875" style="16" bestFit="1" customWidth="1"/>
    <col min="11954" max="11954" width="5.6640625" style="16"/>
    <col min="11955" max="11965" width="7.6640625" style="16" customWidth="1"/>
    <col min="11966" max="11966" width="4.6640625" style="16" customWidth="1"/>
    <col min="11967" max="11967" width="7.6640625" style="16" customWidth="1"/>
    <col min="11968" max="11968" width="6.33203125" style="16" customWidth="1"/>
    <col min="11969" max="11969" width="47.6640625" style="16" bestFit="1" customWidth="1"/>
    <col min="11970" max="11971" width="6.33203125" style="16" bestFit="1" customWidth="1"/>
    <col min="11972" max="11972" width="6.6640625" style="16" bestFit="1" customWidth="1"/>
    <col min="11973" max="11973" width="5.6640625" style="16"/>
    <col min="11974" max="11975" width="6.33203125" style="16" bestFit="1" customWidth="1"/>
    <col min="11976" max="11993" width="5.6640625" style="16"/>
    <col min="11994" max="11994" width="6.5546875" style="16" bestFit="1" customWidth="1"/>
    <col min="11995" max="11995" width="18.6640625" style="16" customWidth="1"/>
    <col min="11996" max="11996" width="4.33203125" style="16" customWidth="1"/>
    <col min="11997" max="11997" width="10.6640625" style="16" customWidth="1"/>
    <col min="11998" max="12009" width="9.5546875" style="16" customWidth="1"/>
    <col min="12010" max="12010" width="10.44140625" style="16" customWidth="1"/>
    <col min="12011" max="12011" width="11.44140625" style="16" customWidth="1"/>
    <col min="12012" max="12207" width="5.6640625" style="16"/>
    <col min="12208" max="12208" width="9.5546875" style="16" customWidth="1"/>
    <col min="12209" max="12209" width="6.5546875" style="16" bestFit="1" customWidth="1"/>
    <col min="12210" max="12210" width="5.6640625" style="16"/>
    <col min="12211" max="12221" width="7.6640625" style="16" customWidth="1"/>
    <col min="12222" max="12222" width="4.6640625" style="16" customWidth="1"/>
    <col min="12223" max="12223" width="7.6640625" style="16" customWidth="1"/>
    <col min="12224" max="12224" width="6.33203125" style="16" customWidth="1"/>
    <col min="12225" max="12225" width="47.6640625" style="16" bestFit="1" customWidth="1"/>
    <col min="12226" max="12227" width="6.33203125" style="16" bestFit="1" customWidth="1"/>
    <col min="12228" max="12228" width="6.6640625" style="16" bestFit="1" customWidth="1"/>
    <col min="12229" max="12229" width="5.6640625" style="16"/>
    <col min="12230" max="12231" width="6.33203125" style="16" bestFit="1" customWidth="1"/>
    <col min="12232" max="12249" width="5.6640625" style="16"/>
    <col min="12250" max="12250" width="6.5546875" style="16" bestFit="1" customWidth="1"/>
    <col min="12251" max="12251" width="18.6640625" style="16" customWidth="1"/>
    <col min="12252" max="12252" width="4.33203125" style="16" customWidth="1"/>
    <col min="12253" max="12253" width="10.6640625" style="16" customWidth="1"/>
    <col min="12254" max="12265" width="9.5546875" style="16" customWidth="1"/>
    <col min="12266" max="12266" width="10.44140625" style="16" customWidth="1"/>
    <col min="12267" max="12267" width="11.44140625" style="16" customWidth="1"/>
    <col min="12268" max="12463" width="5.6640625" style="16"/>
    <col min="12464" max="12464" width="9.5546875" style="16" customWidth="1"/>
    <col min="12465" max="12465" width="6.5546875" style="16" bestFit="1" customWidth="1"/>
    <col min="12466" max="12466" width="5.6640625" style="16"/>
    <col min="12467" max="12477" width="7.6640625" style="16" customWidth="1"/>
    <col min="12478" max="12478" width="4.6640625" style="16" customWidth="1"/>
    <col min="12479" max="12479" width="7.6640625" style="16" customWidth="1"/>
    <col min="12480" max="12480" width="6.33203125" style="16" customWidth="1"/>
    <col min="12481" max="12481" width="47.6640625" style="16" bestFit="1" customWidth="1"/>
    <col min="12482" max="12483" width="6.33203125" style="16" bestFit="1" customWidth="1"/>
    <col min="12484" max="12484" width="6.6640625" style="16" bestFit="1" customWidth="1"/>
    <col min="12485" max="12485" width="5.6640625" style="16"/>
    <col min="12486" max="12487" width="6.33203125" style="16" bestFit="1" customWidth="1"/>
    <col min="12488" max="12505" width="5.6640625" style="16"/>
    <col min="12506" max="12506" width="6.5546875" style="16" bestFit="1" customWidth="1"/>
    <col min="12507" max="12507" width="18.6640625" style="16" customWidth="1"/>
    <col min="12508" max="12508" width="4.33203125" style="16" customWidth="1"/>
    <col min="12509" max="12509" width="10.6640625" style="16" customWidth="1"/>
    <col min="12510" max="12521" width="9.5546875" style="16" customWidth="1"/>
    <col min="12522" max="12522" width="10.44140625" style="16" customWidth="1"/>
    <col min="12523" max="12523" width="11.44140625" style="16" customWidth="1"/>
    <col min="12524" max="12719" width="5.6640625" style="16"/>
    <col min="12720" max="12720" width="9.5546875" style="16" customWidth="1"/>
    <col min="12721" max="12721" width="6.5546875" style="16" bestFit="1" customWidth="1"/>
    <col min="12722" max="12722" width="5.6640625" style="16"/>
    <col min="12723" max="12733" width="7.6640625" style="16" customWidth="1"/>
    <col min="12734" max="12734" width="4.6640625" style="16" customWidth="1"/>
    <col min="12735" max="12735" width="7.6640625" style="16" customWidth="1"/>
    <col min="12736" max="12736" width="6.33203125" style="16" customWidth="1"/>
    <col min="12737" max="12737" width="47.6640625" style="16" bestFit="1" customWidth="1"/>
    <col min="12738" max="12739" width="6.33203125" style="16" bestFit="1" customWidth="1"/>
    <col min="12740" max="12740" width="6.6640625" style="16" bestFit="1" customWidth="1"/>
    <col min="12741" max="12741" width="5.6640625" style="16"/>
    <col min="12742" max="12743" width="6.33203125" style="16" bestFit="1" customWidth="1"/>
    <col min="12744" max="12761" width="5.6640625" style="16"/>
    <col min="12762" max="12762" width="6.5546875" style="16" bestFit="1" customWidth="1"/>
    <col min="12763" max="12763" width="18.6640625" style="16" customWidth="1"/>
    <col min="12764" max="12764" width="4.33203125" style="16" customWidth="1"/>
    <col min="12765" max="12765" width="10.6640625" style="16" customWidth="1"/>
    <col min="12766" max="12777" width="9.5546875" style="16" customWidth="1"/>
    <col min="12778" max="12778" width="10.44140625" style="16" customWidth="1"/>
    <col min="12779" max="12779" width="11.44140625" style="16" customWidth="1"/>
    <col min="12780" max="12975" width="5.6640625" style="16"/>
    <col min="12976" max="12976" width="9.5546875" style="16" customWidth="1"/>
    <col min="12977" max="12977" width="6.5546875" style="16" bestFit="1" customWidth="1"/>
    <col min="12978" max="12978" width="5.6640625" style="16"/>
    <col min="12979" max="12989" width="7.6640625" style="16" customWidth="1"/>
    <col min="12990" max="12990" width="4.6640625" style="16" customWidth="1"/>
    <col min="12991" max="12991" width="7.6640625" style="16" customWidth="1"/>
    <col min="12992" max="12992" width="6.33203125" style="16" customWidth="1"/>
    <col min="12993" max="12993" width="47.6640625" style="16" bestFit="1" customWidth="1"/>
    <col min="12994" max="12995" width="6.33203125" style="16" bestFit="1" customWidth="1"/>
    <col min="12996" max="12996" width="6.6640625" style="16" bestFit="1" customWidth="1"/>
    <col min="12997" max="12997" width="5.6640625" style="16"/>
    <col min="12998" max="12999" width="6.33203125" style="16" bestFit="1" customWidth="1"/>
    <col min="13000" max="13017" width="5.6640625" style="16"/>
    <col min="13018" max="13018" width="6.5546875" style="16" bestFit="1" customWidth="1"/>
    <col min="13019" max="13019" width="18.6640625" style="16" customWidth="1"/>
    <col min="13020" max="13020" width="4.33203125" style="16" customWidth="1"/>
    <col min="13021" max="13021" width="10.6640625" style="16" customWidth="1"/>
    <col min="13022" max="13033" width="9.5546875" style="16" customWidth="1"/>
    <col min="13034" max="13034" width="10.44140625" style="16" customWidth="1"/>
    <col min="13035" max="13035" width="11.44140625" style="16" customWidth="1"/>
    <col min="13036" max="13231" width="5.6640625" style="16"/>
    <col min="13232" max="13232" width="9.5546875" style="16" customWidth="1"/>
    <col min="13233" max="13233" width="6.5546875" style="16" bestFit="1" customWidth="1"/>
    <col min="13234" max="13234" width="5.6640625" style="16"/>
    <col min="13235" max="13245" width="7.6640625" style="16" customWidth="1"/>
    <col min="13246" max="13246" width="4.6640625" style="16" customWidth="1"/>
    <col min="13247" max="13247" width="7.6640625" style="16" customWidth="1"/>
    <col min="13248" max="13248" width="6.33203125" style="16" customWidth="1"/>
    <col min="13249" max="13249" width="47.6640625" style="16" bestFit="1" customWidth="1"/>
    <col min="13250" max="13251" width="6.33203125" style="16" bestFit="1" customWidth="1"/>
    <col min="13252" max="13252" width="6.6640625" style="16" bestFit="1" customWidth="1"/>
    <col min="13253" max="13253" width="5.6640625" style="16"/>
    <col min="13254" max="13255" width="6.33203125" style="16" bestFit="1" customWidth="1"/>
    <col min="13256" max="13273" width="5.6640625" style="16"/>
    <col min="13274" max="13274" width="6.5546875" style="16" bestFit="1" customWidth="1"/>
    <col min="13275" max="13275" width="18.6640625" style="16" customWidth="1"/>
    <col min="13276" max="13276" width="4.33203125" style="16" customWidth="1"/>
    <col min="13277" max="13277" width="10.6640625" style="16" customWidth="1"/>
    <col min="13278" max="13289" width="9.5546875" style="16" customWidth="1"/>
    <col min="13290" max="13290" width="10.44140625" style="16" customWidth="1"/>
    <col min="13291" max="13291" width="11.44140625" style="16" customWidth="1"/>
    <col min="13292" max="13487" width="5.6640625" style="16"/>
    <col min="13488" max="13488" width="9.5546875" style="16" customWidth="1"/>
    <col min="13489" max="13489" width="6.5546875" style="16" bestFit="1" customWidth="1"/>
    <col min="13490" max="13490" width="5.6640625" style="16"/>
    <col min="13491" max="13501" width="7.6640625" style="16" customWidth="1"/>
    <col min="13502" max="13502" width="4.6640625" style="16" customWidth="1"/>
    <col min="13503" max="13503" width="7.6640625" style="16" customWidth="1"/>
    <col min="13504" max="13504" width="6.33203125" style="16" customWidth="1"/>
    <col min="13505" max="13505" width="47.6640625" style="16" bestFit="1" customWidth="1"/>
    <col min="13506" max="13507" width="6.33203125" style="16" bestFit="1" customWidth="1"/>
    <col min="13508" max="13508" width="6.6640625" style="16" bestFit="1" customWidth="1"/>
    <col min="13509" max="13509" width="5.6640625" style="16"/>
    <col min="13510" max="13511" width="6.33203125" style="16" bestFit="1" customWidth="1"/>
    <col min="13512" max="13529" width="5.6640625" style="16"/>
    <col min="13530" max="13530" width="6.5546875" style="16" bestFit="1" customWidth="1"/>
    <col min="13531" max="13531" width="18.6640625" style="16" customWidth="1"/>
    <col min="13532" max="13532" width="4.33203125" style="16" customWidth="1"/>
    <col min="13533" max="13533" width="10.6640625" style="16" customWidth="1"/>
    <col min="13534" max="13545" width="9.5546875" style="16" customWidth="1"/>
    <col min="13546" max="13546" width="10.44140625" style="16" customWidth="1"/>
    <col min="13547" max="13547" width="11.44140625" style="16" customWidth="1"/>
    <col min="13548" max="13743" width="5.6640625" style="16"/>
    <col min="13744" max="13744" width="9.5546875" style="16" customWidth="1"/>
    <col min="13745" max="13745" width="6.5546875" style="16" bestFit="1" customWidth="1"/>
    <col min="13746" max="13746" width="5.6640625" style="16"/>
    <col min="13747" max="13757" width="7.6640625" style="16" customWidth="1"/>
    <col min="13758" max="13758" width="4.6640625" style="16" customWidth="1"/>
    <col min="13759" max="13759" width="7.6640625" style="16" customWidth="1"/>
    <col min="13760" max="13760" width="6.33203125" style="16" customWidth="1"/>
    <col min="13761" max="13761" width="47.6640625" style="16" bestFit="1" customWidth="1"/>
    <col min="13762" max="13763" width="6.33203125" style="16" bestFit="1" customWidth="1"/>
    <col min="13764" max="13764" width="6.6640625" style="16" bestFit="1" customWidth="1"/>
    <col min="13765" max="13765" width="5.6640625" style="16"/>
    <col min="13766" max="13767" width="6.33203125" style="16" bestFit="1" customWidth="1"/>
    <col min="13768" max="13785" width="5.6640625" style="16"/>
    <col min="13786" max="13786" width="6.5546875" style="16" bestFit="1" customWidth="1"/>
    <col min="13787" max="13787" width="18.6640625" style="16" customWidth="1"/>
    <col min="13788" max="13788" width="4.33203125" style="16" customWidth="1"/>
    <col min="13789" max="13789" width="10.6640625" style="16" customWidth="1"/>
    <col min="13790" max="13801" width="9.5546875" style="16" customWidth="1"/>
    <col min="13802" max="13802" width="10.44140625" style="16" customWidth="1"/>
    <col min="13803" max="13803" width="11.44140625" style="16" customWidth="1"/>
    <col min="13804" max="13999" width="5.6640625" style="16"/>
    <col min="14000" max="14000" width="9.5546875" style="16" customWidth="1"/>
    <col min="14001" max="14001" width="6.5546875" style="16" bestFit="1" customWidth="1"/>
    <col min="14002" max="14002" width="5.6640625" style="16"/>
    <col min="14003" max="14013" width="7.6640625" style="16" customWidth="1"/>
    <col min="14014" max="14014" width="4.6640625" style="16" customWidth="1"/>
    <col min="14015" max="14015" width="7.6640625" style="16" customWidth="1"/>
    <col min="14016" max="14016" width="6.33203125" style="16" customWidth="1"/>
    <col min="14017" max="14017" width="47.6640625" style="16" bestFit="1" customWidth="1"/>
    <col min="14018" max="14019" width="6.33203125" style="16" bestFit="1" customWidth="1"/>
    <col min="14020" max="14020" width="6.6640625" style="16" bestFit="1" customWidth="1"/>
    <col min="14021" max="14021" width="5.6640625" style="16"/>
    <col min="14022" max="14023" width="6.33203125" style="16" bestFit="1" customWidth="1"/>
    <col min="14024" max="14041" width="5.6640625" style="16"/>
    <col min="14042" max="14042" width="6.5546875" style="16" bestFit="1" customWidth="1"/>
    <col min="14043" max="14043" width="18.6640625" style="16" customWidth="1"/>
    <col min="14044" max="14044" width="4.33203125" style="16" customWidth="1"/>
    <col min="14045" max="14045" width="10.6640625" style="16" customWidth="1"/>
    <col min="14046" max="14057" width="9.5546875" style="16" customWidth="1"/>
    <col min="14058" max="14058" width="10.44140625" style="16" customWidth="1"/>
    <col min="14059" max="14059" width="11.44140625" style="16" customWidth="1"/>
    <col min="14060" max="14255" width="5.6640625" style="16"/>
    <col min="14256" max="14256" width="9.5546875" style="16" customWidth="1"/>
    <col min="14257" max="14257" width="6.5546875" style="16" bestFit="1" customWidth="1"/>
    <col min="14258" max="14258" width="5.6640625" style="16"/>
    <col min="14259" max="14269" width="7.6640625" style="16" customWidth="1"/>
    <col min="14270" max="14270" width="4.6640625" style="16" customWidth="1"/>
    <col min="14271" max="14271" width="7.6640625" style="16" customWidth="1"/>
    <col min="14272" max="14272" width="6.33203125" style="16" customWidth="1"/>
    <col min="14273" max="14273" width="47.6640625" style="16" bestFit="1" customWidth="1"/>
    <col min="14274" max="14275" width="6.33203125" style="16" bestFit="1" customWidth="1"/>
    <col min="14276" max="14276" width="6.6640625" style="16" bestFit="1" customWidth="1"/>
    <col min="14277" max="14277" width="5.6640625" style="16"/>
    <col min="14278" max="14279" width="6.33203125" style="16" bestFit="1" customWidth="1"/>
    <col min="14280" max="14297" width="5.6640625" style="16"/>
    <col min="14298" max="14298" width="6.5546875" style="16" bestFit="1" customWidth="1"/>
    <col min="14299" max="14299" width="18.6640625" style="16" customWidth="1"/>
    <col min="14300" max="14300" width="4.33203125" style="16" customWidth="1"/>
    <col min="14301" max="14301" width="10.6640625" style="16" customWidth="1"/>
    <col min="14302" max="14313" width="9.5546875" style="16" customWidth="1"/>
    <col min="14314" max="14314" width="10.44140625" style="16" customWidth="1"/>
    <col min="14315" max="14315" width="11.44140625" style="16" customWidth="1"/>
    <col min="14316" max="14511" width="5.6640625" style="16"/>
    <col min="14512" max="14512" width="9.5546875" style="16" customWidth="1"/>
    <col min="14513" max="14513" width="6.5546875" style="16" bestFit="1" customWidth="1"/>
    <col min="14514" max="14514" width="5.6640625" style="16"/>
    <col min="14515" max="14525" width="7.6640625" style="16" customWidth="1"/>
    <col min="14526" max="14526" width="4.6640625" style="16" customWidth="1"/>
    <col min="14527" max="14527" width="7.6640625" style="16" customWidth="1"/>
    <col min="14528" max="14528" width="6.33203125" style="16" customWidth="1"/>
    <col min="14529" max="14529" width="47.6640625" style="16" bestFit="1" customWidth="1"/>
    <col min="14530" max="14531" width="6.33203125" style="16" bestFit="1" customWidth="1"/>
    <col min="14532" max="14532" width="6.6640625" style="16" bestFit="1" customWidth="1"/>
    <col min="14533" max="14533" width="5.6640625" style="16"/>
    <col min="14534" max="14535" width="6.33203125" style="16" bestFit="1" customWidth="1"/>
    <col min="14536" max="14553" width="5.6640625" style="16"/>
    <col min="14554" max="14554" width="6.5546875" style="16" bestFit="1" customWidth="1"/>
    <col min="14555" max="14555" width="18.6640625" style="16" customWidth="1"/>
    <col min="14556" max="14556" width="4.33203125" style="16" customWidth="1"/>
    <col min="14557" max="14557" width="10.6640625" style="16" customWidth="1"/>
    <col min="14558" max="14569" width="9.5546875" style="16" customWidth="1"/>
    <col min="14570" max="14570" width="10.44140625" style="16" customWidth="1"/>
    <col min="14571" max="14571" width="11.44140625" style="16" customWidth="1"/>
    <col min="14572" max="14767" width="5.6640625" style="16"/>
    <col min="14768" max="14768" width="9.5546875" style="16" customWidth="1"/>
    <col min="14769" max="14769" width="6.5546875" style="16" bestFit="1" customWidth="1"/>
    <col min="14770" max="14770" width="5.6640625" style="16"/>
    <col min="14771" max="14781" width="7.6640625" style="16" customWidth="1"/>
    <col min="14782" max="14782" width="4.6640625" style="16" customWidth="1"/>
    <col min="14783" max="14783" width="7.6640625" style="16" customWidth="1"/>
    <col min="14784" max="14784" width="6.33203125" style="16" customWidth="1"/>
    <col min="14785" max="14785" width="47.6640625" style="16" bestFit="1" customWidth="1"/>
    <col min="14786" max="14787" width="6.33203125" style="16" bestFit="1" customWidth="1"/>
    <col min="14788" max="14788" width="6.6640625" style="16" bestFit="1" customWidth="1"/>
    <col min="14789" max="14789" width="5.6640625" style="16"/>
    <col min="14790" max="14791" width="6.33203125" style="16" bestFit="1" customWidth="1"/>
    <col min="14792" max="14809" width="5.6640625" style="16"/>
    <col min="14810" max="14810" width="6.5546875" style="16" bestFit="1" customWidth="1"/>
    <col min="14811" max="14811" width="18.6640625" style="16" customWidth="1"/>
    <col min="14812" max="14812" width="4.33203125" style="16" customWidth="1"/>
    <col min="14813" max="14813" width="10.6640625" style="16" customWidth="1"/>
    <col min="14814" max="14825" width="9.5546875" style="16" customWidth="1"/>
    <col min="14826" max="14826" width="10.44140625" style="16" customWidth="1"/>
    <col min="14827" max="14827" width="11.44140625" style="16" customWidth="1"/>
    <col min="14828" max="15023" width="5.6640625" style="16"/>
    <col min="15024" max="15024" width="9.5546875" style="16" customWidth="1"/>
    <col min="15025" max="15025" width="6.5546875" style="16" bestFit="1" customWidth="1"/>
    <col min="15026" max="15026" width="5.6640625" style="16"/>
    <col min="15027" max="15037" width="7.6640625" style="16" customWidth="1"/>
    <col min="15038" max="15038" width="4.6640625" style="16" customWidth="1"/>
    <col min="15039" max="15039" width="7.6640625" style="16" customWidth="1"/>
    <col min="15040" max="15040" width="6.33203125" style="16" customWidth="1"/>
    <col min="15041" max="15041" width="47.6640625" style="16" bestFit="1" customWidth="1"/>
    <col min="15042" max="15043" width="6.33203125" style="16" bestFit="1" customWidth="1"/>
    <col min="15044" max="15044" width="6.6640625" style="16" bestFit="1" customWidth="1"/>
    <col min="15045" max="15045" width="5.6640625" style="16"/>
    <col min="15046" max="15047" width="6.33203125" style="16" bestFit="1" customWidth="1"/>
    <col min="15048" max="15065" width="5.6640625" style="16"/>
    <col min="15066" max="15066" width="6.5546875" style="16" bestFit="1" customWidth="1"/>
    <col min="15067" max="15067" width="18.6640625" style="16" customWidth="1"/>
    <col min="15068" max="15068" width="4.33203125" style="16" customWidth="1"/>
    <col min="15069" max="15069" width="10.6640625" style="16" customWidth="1"/>
    <col min="15070" max="15081" width="9.5546875" style="16" customWidth="1"/>
    <col min="15082" max="15082" width="10.44140625" style="16" customWidth="1"/>
    <col min="15083" max="15083" width="11.44140625" style="16" customWidth="1"/>
    <col min="15084" max="15279" width="5.6640625" style="16"/>
    <col min="15280" max="15280" width="9.5546875" style="16" customWidth="1"/>
    <col min="15281" max="15281" width="6.5546875" style="16" bestFit="1" customWidth="1"/>
    <col min="15282" max="15282" width="5.6640625" style="16"/>
    <col min="15283" max="15293" width="7.6640625" style="16" customWidth="1"/>
    <col min="15294" max="15294" width="4.6640625" style="16" customWidth="1"/>
    <col min="15295" max="15295" width="7.6640625" style="16" customWidth="1"/>
    <col min="15296" max="15296" width="6.33203125" style="16" customWidth="1"/>
    <col min="15297" max="15297" width="47.6640625" style="16" bestFit="1" customWidth="1"/>
    <col min="15298" max="15299" width="6.33203125" style="16" bestFit="1" customWidth="1"/>
    <col min="15300" max="15300" width="6.6640625" style="16" bestFit="1" customWidth="1"/>
    <col min="15301" max="15301" width="5.6640625" style="16"/>
    <col min="15302" max="15303" width="6.33203125" style="16" bestFit="1" customWidth="1"/>
    <col min="15304" max="15321" width="5.6640625" style="16"/>
    <col min="15322" max="15322" width="6.5546875" style="16" bestFit="1" customWidth="1"/>
    <col min="15323" max="15323" width="18.6640625" style="16" customWidth="1"/>
    <col min="15324" max="15324" width="4.33203125" style="16" customWidth="1"/>
    <col min="15325" max="15325" width="10.6640625" style="16" customWidth="1"/>
    <col min="15326" max="15337" width="9.5546875" style="16" customWidth="1"/>
    <col min="15338" max="15338" width="10.44140625" style="16" customWidth="1"/>
    <col min="15339" max="15339" width="11.44140625" style="16" customWidth="1"/>
    <col min="15340" max="15535" width="5.6640625" style="16"/>
    <col min="15536" max="15536" width="9.5546875" style="16" customWidth="1"/>
    <col min="15537" max="15537" width="6.5546875" style="16" bestFit="1" customWidth="1"/>
    <col min="15538" max="15538" width="5.6640625" style="16"/>
    <col min="15539" max="15549" width="7.6640625" style="16" customWidth="1"/>
    <col min="15550" max="15550" width="4.6640625" style="16" customWidth="1"/>
    <col min="15551" max="15551" width="7.6640625" style="16" customWidth="1"/>
    <col min="15552" max="15552" width="6.33203125" style="16" customWidth="1"/>
    <col min="15553" max="15553" width="47.6640625" style="16" bestFit="1" customWidth="1"/>
    <col min="15554" max="15555" width="6.33203125" style="16" bestFit="1" customWidth="1"/>
    <col min="15556" max="15556" width="6.6640625" style="16" bestFit="1" customWidth="1"/>
    <col min="15557" max="15557" width="5.6640625" style="16"/>
    <col min="15558" max="15559" width="6.33203125" style="16" bestFit="1" customWidth="1"/>
    <col min="15560" max="15577" width="5.6640625" style="16"/>
    <col min="15578" max="15578" width="6.5546875" style="16" bestFit="1" customWidth="1"/>
    <col min="15579" max="15579" width="18.6640625" style="16" customWidth="1"/>
    <col min="15580" max="15580" width="4.33203125" style="16" customWidth="1"/>
    <col min="15581" max="15581" width="10.6640625" style="16" customWidth="1"/>
    <col min="15582" max="15593" width="9.5546875" style="16" customWidth="1"/>
    <col min="15594" max="15594" width="10.44140625" style="16" customWidth="1"/>
    <col min="15595" max="15595" width="11.44140625" style="16" customWidth="1"/>
    <col min="15596" max="15791" width="5.6640625" style="16"/>
    <col min="15792" max="15792" width="9.5546875" style="16" customWidth="1"/>
    <col min="15793" max="15793" width="6.5546875" style="16" bestFit="1" customWidth="1"/>
    <col min="15794" max="15794" width="5.6640625" style="16"/>
    <col min="15795" max="15805" width="7.6640625" style="16" customWidth="1"/>
    <col min="15806" max="15806" width="4.6640625" style="16" customWidth="1"/>
    <col min="15807" max="15807" width="7.6640625" style="16" customWidth="1"/>
    <col min="15808" max="15808" width="6.33203125" style="16" customWidth="1"/>
    <col min="15809" max="15809" width="47.6640625" style="16" bestFit="1" customWidth="1"/>
    <col min="15810" max="15811" width="6.33203125" style="16" bestFit="1" customWidth="1"/>
    <col min="15812" max="15812" width="6.6640625" style="16" bestFit="1" customWidth="1"/>
    <col min="15813" max="15813" width="5.6640625" style="16"/>
    <col min="15814" max="15815" width="6.33203125" style="16" bestFit="1" customWidth="1"/>
    <col min="15816" max="15833" width="5.6640625" style="16"/>
    <col min="15834" max="15834" width="6.5546875" style="16" bestFit="1" customWidth="1"/>
    <col min="15835" max="15835" width="18.6640625" style="16" customWidth="1"/>
    <col min="15836" max="15836" width="4.33203125" style="16" customWidth="1"/>
    <col min="15837" max="15837" width="10.6640625" style="16" customWidth="1"/>
    <col min="15838" max="15849" width="9.5546875" style="16" customWidth="1"/>
    <col min="15850" max="15850" width="10.44140625" style="16" customWidth="1"/>
    <col min="15851" max="15851" width="11.44140625" style="16" customWidth="1"/>
    <col min="15852" max="16047" width="5.6640625" style="16"/>
    <col min="16048" max="16048" width="9.5546875" style="16" customWidth="1"/>
    <col min="16049" max="16049" width="6.5546875" style="16" bestFit="1" customWidth="1"/>
    <col min="16050" max="16050" width="5.6640625" style="16"/>
    <col min="16051" max="16061" width="7.6640625" style="16" customWidth="1"/>
    <col min="16062" max="16062" width="4.6640625" style="16" customWidth="1"/>
    <col min="16063" max="16063" width="7.6640625" style="16" customWidth="1"/>
    <col min="16064" max="16064" width="6.33203125" style="16" customWidth="1"/>
    <col min="16065" max="16065" width="47.6640625" style="16" bestFit="1" customWidth="1"/>
    <col min="16066" max="16067" width="6.33203125" style="16" bestFit="1" customWidth="1"/>
    <col min="16068" max="16068" width="6.6640625" style="16" bestFit="1" customWidth="1"/>
    <col min="16069" max="16069" width="5.6640625" style="16"/>
    <col min="16070" max="16071" width="6.33203125" style="16" bestFit="1" customWidth="1"/>
    <col min="16072" max="16089" width="5.6640625" style="16"/>
    <col min="16090" max="16090" width="6.5546875" style="16" bestFit="1" customWidth="1"/>
    <col min="16091" max="16091" width="18.6640625" style="16" customWidth="1"/>
    <col min="16092" max="16092" width="4.33203125" style="16" customWidth="1"/>
    <col min="16093" max="16093" width="10.6640625" style="16" customWidth="1"/>
    <col min="16094" max="16105" width="9.5546875" style="16" customWidth="1"/>
    <col min="16106" max="16106" width="10.44140625" style="16" customWidth="1"/>
    <col min="16107" max="16107" width="11.44140625" style="16" customWidth="1"/>
    <col min="16108" max="16384" width="5.6640625" style="16"/>
  </cols>
  <sheetData>
    <row r="1" spans="1:41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</row>
    <row r="2" spans="1:41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</row>
    <row r="3" spans="1:41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</row>
    <row r="4" spans="1:41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</row>
    <row r="5" spans="1:41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</row>
    <row r="6" spans="1:41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</row>
    <row r="7" spans="1:41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</row>
    <row r="8" spans="1:41" ht="19.95" customHeight="1" thickTop="1" thickBot="1" x14ac:dyDescent="0.45">
      <c r="A8" s="163"/>
      <c r="B8" s="164" t="s">
        <v>241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/>
      <c r="P8" s="12"/>
      <c r="Q8" s="12"/>
      <c r="R8" s="16"/>
      <c r="S8" s="16"/>
    </row>
    <row r="9" spans="1:41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530" t="s">
        <v>331</v>
      </c>
      <c r="P9" s="12"/>
      <c r="Q9" s="12"/>
      <c r="R9" s="16"/>
      <c r="S9" s="16"/>
    </row>
    <row r="10" spans="1:41" ht="16.5" customHeight="1" thickTop="1" thickBot="1" x14ac:dyDescent="0.3">
      <c r="A10" s="394"/>
      <c r="B10" s="12"/>
      <c r="C10" s="12"/>
      <c r="D10" s="12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2"/>
      <c r="P10" s="12"/>
      <c r="Q10" s="12"/>
      <c r="R10" s="16"/>
      <c r="S10" s="16"/>
    </row>
    <row r="11" spans="1:41" ht="16.5" customHeight="1" thickTop="1" thickBot="1" x14ac:dyDescent="0.4">
      <c r="A11" s="159"/>
      <c r="B11" s="392" t="s">
        <v>236</v>
      </c>
      <c r="C11" s="12"/>
      <c r="D11" s="12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2"/>
      <c r="P11" s="12"/>
      <c r="Q11" s="12"/>
      <c r="R11" s="16"/>
      <c r="S11" s="16"/>
    </row>
    <row r="12" spans="1:41" ht="8.6999999999999993" customHeight="1" thickTop="1" thickBot="1" x14ac:dyDescent="0.4">
      <c r="A12" s="18"/>
      <c r="B12" s="56"/>
      <c r="C12" s="18"/>
      <c r="D12" s="18"/>
      <c r="E12" s="18"/>
      <c r="F12" s="18"/>
      <c r="G12" s="25"/>
      <c r="H12" s="25"/>
      <c r="I12" s="25"/>
      <c r="J12" s="25"/>
      <c r="K12" s="25"/>
      <c r="L12" s="25"/>
      <c r="M12" s="25"/>
      <c r="N12" s="25"/>
      <c r="O12" s="18"/>
      <c r="P12" s="18"/>
      <c r="Q12" s="18"/>
      <c r="R12" s="16"/>
      <c r="S12" s="16"/>
    </row>
    <row r="13" spans="1:41" ht="16.2" thickTop="1" x14ac:dyDescent="0.3">
      <c r="B13" s="379" t="s">
        <v>43</v>
      </c>
      <c r="C13" s="380"/>
      <c r="D13" s="381"/>
      <c r="E13" s="382"/>
      <c r="F13" s="382"/>
      <c r="G13" s="382"/>
      <c r="H13" s="382"/>
      <c r="I13" s="381"/>
      <c r="J13" s="383" t="s">
        <v>17</v>
      </c>
      <c r="K13" s="384"/>
      <c r="L13" s="383" t="s">
        <v>18</v>
      </c>
      <c r="M13" s="384"/>
      <c r="N13" s="383" t="s">
        <v>44</v>
      </c>
      <c r="O13" s="137"/>
      <c r="P13" s="33"/>
      <c r="Q13" s="73"/>
      <c r="R13" s="16"/>
      <c r="S13" s="16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</row>
    <row r="14" spans="1:41" ht="15.6" x14ac:dyDescent="0.3">
      <c r="B14" s="397" t="s">
        <v>45</v>
      </c>
      <c r="C14" s="397"/>
      <c r="D14" s="400"/>
      <c r="E14" s="397"/>
      <c r="F14" s="397"/>
      <c r="G14" s="397"/>
      <c r="H14" s="397"/>
      <c r="I14" s="400"/>
      <c r="J14" s="398">
        <v>876</v>
      </c>
      <c r="K14" s="398"/>
      <c r="L14" s="398">
        <v>1233</v>
      </c>
      <c r="M14" s="398"/>
      <c r="N14" s="398">
        <v>2109</v>
      </c>
      <c r="O14" s="137"/>
      <c r="P14" s="39"/>
      <c r="Q14" s="73"/>
      <c r="R14" s="16"/>
      <c r="S14" s="16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</row>
    <row r="15" spans="1:41" ht="15.6" x14ac:dyDescent="0.3">
      <c r="B15" s="363" t="s">
        <v>46</v>
      </c>
      <c r="C15" s="363"/>
      <c r="D15" s="401"/>
      <c r="E15" s="363"/>
      <c r="F15" s="363"/>
      <c r="G15" s="363"/>
      <c r="H15" s="363"/>
      <c r="I15" s="401"/>
      <c r="J15" s="399">
        <v>5841</v>
      </c>
      <c r="K15" s="399"/>
      <c r="L15" s="399">
        <v>4852</v>
      </c>
      <c r="M15" s="399"/>
      <c r="N15" s="399">
        <v>10693</v>
      </c>
      <c r="O15" s="137"/>
      <c r="P15" s="39"/>
      <c r="Q15" s="73"/>
      <c r="R15" s="16"/>
      <c r="S15" s="16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</row>
    <row r="16" spans="1:41" ht="15.6" x14ac:dyDescent="0.3">
      <c r="B16" s="397" t="s">
        <v>47</v>
      </c>
      <c r="C16" s="402"/>
      <c r="D16" s="400"/>
      <c r="E16" s="397"/>
      <c r="F16" s="397"/>
      <c r="G16" s="397"/>
      <c r="H16" s="397"/>
      <c r="I16" s="400"/>
      <c r="J16" s="398">
        <v>1065</v>
      </c>
      <c r="K16" s="398"/>
      <c r="L16" s="398">
        <v>1251</v>
      </c>
      <c r="M16" s="398"/>
      <c r="N16" s="398">
        <v>2316</v>
      </c>
      <c r="O16" s="137"/>
      <c r="P16" s="39"/>
      <c r="Q16" s="73"/>
      <c r="R16" s="16"/>
      <c r="S16" s="16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5.6" x14ac:dyDescent="0.3">
      <c r="B17" s="363" t="s">
        <v>48</v>
      </c>
      <c r="C17" s="361"/>
      <c r="D17" s="401"/>
      <c r="E17" s="363"/>
      <c r="F17" s="363"/>
      <c r="G17" s="363"/>
      <c r="H17" s="363"/>
      <c r="I17" s="401"/>
      <c r="J17" s="399">
        <v>19</v>
      </c>
      <c r="K17" s="399"/>
      <c r="L17" s="399">
        <v>12</v>
      </c>
      <c r="M17" s="399"/>
      <c r="N17" s="399">
        <v>31</v>
      </c>
      <c r="O17" s="137"/>
      <c r="P17" s="39"/>
      <c r="Q17" s="73"/>
      <c r="R17" s="16"/>
      <c r="S17" s="16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2:41" ht="15.6" x14ac:dyDescent="0.3">
      <c r="B18" s="397" t="s">
        <v>49</v>
      </c>
      <c r="C18" s="402"/>
      <c r="D18" s="400"/>
      <c r="E18" s="397"/>
      <c r="F18" s="397"/>
      <c r="G18" s="397"/>
      <c r="H18" s="397"/>
      <c r="I18" s="400"/>
      <c r="J18" s="398">
        <v>272</v>
      </c>
      <c r="K18" s="398"/>
      <c r="L18" s="398">
        <v>560</v>
      </c>
      <c r="M18" s="398"/>
      <c r="N18" s="398">
        <v>832</v>
      </c>
      <c r="O18" s="137"/>
      <c r="P18" s="39"/>
      <c r="Q18" s="73"/>
      <c r="R18" s="16"/>
      <c r="S18" s="16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2:41" ht="15.6" x14ac:dyDescent="0.3">
      <c r="B19" s="363" t="s">
        <v>50</v>
      </c>
      <c r="C19" s="361"/>
      <c r="D19" s="401"/>
      <c r="E19" s="363"/>
      <c r="F19" s="363"/>
      <c r="G19" s="363"/>
      <c r="H19" s="363"/>
      <c r="I19" s="401"/>
      <c r="J19" s="399">
        <v>852</v>
      </c>
      <c r="K19" s="399"/>
      <c r="L19" s="399">
        <v>846</v>
      </c>
      <c r="M19" s="399"/>
      <c r="N19" s="399">
        <v>1698</v>
      </c>
      <c r="O19" s="137"/>
      <c r="P19" s="39"/>
      <c r="Q19" s="73"/>
      <c r="R19" s="16"/>
      <c r="S19" s="16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2:41" ht="15.6" x14ac:dyDescent="0.3">
      <c r="B20" s="397" t="s">
        <v>51</v>
      </c>
      <c r="C20" s="402"/>
      <c r="D20" s="400"/>
      <c r="E20" s="397"/>
      <c r="F20" s="397"/>
      <c r="G20" s="397"/>
      <c r="H20" s="397"/>
      <c r="I20" s="400"/>
      <c r="J20" s="398">
        <v>16539</v>
      </c>
      <c r="K20" s="398"/>
      <c r="L20" s="398">
        <v>11827</v>
      </c>
      <c r="M20" s="398"/>
      <c r="N20" s="398">
        <v>28366</v>
      </c>
      <c r="O20" s="137"/>
      <c r="P20" s="39"/>
      <c r="Q20" s="73"/>
      <c r="R20" s="16"/>
      <c r="S20" s="16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2:41" ht="15.6" x14ac:dyDescent="0.3">
      <c r="B21" s="363" t="s">
        <v>52</v>
      </c>
      <c r="C21" s="361"/>
      <c r="D21" s="401"/>
      <c r="E21" s="363"/>
      <c r="F21" s="363"/>
      <c r="G21" s="363"/>
      <c r="H21" s="363"/>
      <c r="I21" s="401"/>
      <c r="J21" s="399">
        <v>524</v>
      </c>
      <c r="K21" s="399"/>
      <c r="L21" s="399">
        <v>291</v>
      </c>
      <c r="M21" s="399"/>
      <c r="N21" s="399">
        <v>815</v>
      </c>
      <c r="O21" s="137"/>
      <c r="P21" s="39"/>
      <c r="Q21" s="73"/>
      <c r="R21" s="16"/>
      <c r="S21" s="16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</row>
    <row r="22" spans="2:41" ht="15.6" x14ac:dyDescent="0.3">
      <c r="B22" s="379" t="s">
        <v>53</v>
      </c>
      <c r="C22" s="385"/>
      <c r="D22" s="381"/>
      <c r="E22" s="382"/>
      <c r="F22" s="382"/>
      <c r="G22" s="382"/>
      <c r="H22" s="382"/>
      <c r="I22" s="381"/>
      <c r="J22" s="386">
        <f>SUM(J14:J21)</f>
        <v>25988</v>
      </c>
      <c r="K22" s="386"/>
      <c r="L22" s="386">
        <f>SUM(L14:L21)</f>
        <v>20872</v>
      </c>
      <c r="M22" s="386"/>
      <c r="N22" s="386">
        <f>SUM(N14:N21)</f>
        <v>46860</v>
      </c>
      <c r="O22" s="137"/>
      <c r="P22" s="33"/>
      <c r="Q22" s="73"/>
      <c r="R22" s="16"/>
      <c r="S22" s="16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2:41" ht="14.4" x14ac:dyDescent="0.3">
      <c r="B23" s="73"/>
      <c r="C23" s="77"/>
      <c r="D23" s="73"/>
      <c r="E23" s="73"/>
      <c r="F23" s="73"/>
      <c r="G23" s="73"/>
      <c r="H23" s="73"/>
      <c r="J23" s="40">
        <f>J22/N22</f>
        <v>0.55458813486982506</v>
      </c>
      <c r="K23" s="41"/>
      <c r="L23" s="40">
        <f>L22/N22</f>
        <v>0.445411865130175</v>
      </c>
      <c r="M23" s="42"/>
      <c r="O23" s="127"/>
      <c r="P23" s="33"/>
      <c r="Q23" s="73"/>
      <c r="R23" s="16"/>
      <c r="S23" s="16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2:41" ht="15.6" x14ac:dyDescent="0.25">
      <c r="B24" s="387"/>
      <c r="C24" s="721" t="s">
        <v>122</v>
      </c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387"/>
      <c r="R24" s="16"/>
      <c r="S24" s="16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2:41" ht="14.4" x14ac:dyDescent="0.3">
      <c r="B25" s="352"/>
      <c r="C25" s="352"/>
      <c r="D25" s="388"/>
      <c r="E25" s="388"/>
      <c r="F25" s="388"/>
      <c r="G25" s="388"/>
      <c r="H25" s="388"/>
      <c r="I25" s="388"/>
      <c r="J25" s="388"/>
      <c r="K25" s="388"/>
      <c r="L25" s="388"/>
      <c r="M25" s="388"/>
      <c r="N25" s="388"/>
      <c r="O25" s="57"/>
      <c r="R25" s="16"/>
      <c r="S25" s="16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</row>
    <row r="26" spans="2:41" ht="14.4" x14ac:dyDescent="0.3">
      <c r="B26" s="352"/>
      <c r="C26" s="352"/>
      <c r="D26" s="722"/>
      <c r="E26" s="722"/>
      <c r="F26" s="722"/>
      <c r="G26" s="388"/>
      <c r="H26" s="722"/>
      <c r="I26" s="722"/>
      <c r="J26" s="722"/>
      <c r="K26" s="722"/>
      <c r="L26" s="388"/>
      <c r="M26" s="388"/>
      <c r="N26" s="388"/>
      <c r="O26" s="57"/>
      <c r="R26" s="16"/>
      <c r="S26" s="16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2:41" ht="14.4" x14ac:dyDescent="0.3">
      <c r="B27" s="352"/>
      <c r="C27" s="352"/>
      <c r="D27" s="722"/>
      <c r="E27" s="722"/>
      <c r="F27" s="722"/>
      <c r="G27" s="388"/>
      <c r="H27" s="722"/>
      <c r="I27" s="722"/>
      <c r="J27" s="722"/>
      <c r="K27" s="722"/>
      <c r="L27" s="388"/>
      <c r="M27" s="388"/>
      <c r="N27" s="388"/>
      <c r="O27" s="57"/>
      <c r="R27" s="16"/>
      <c r="S27" s="16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</row>
    <row r="28" spans="2:41" ht="14.4" x14ac:dyDescent="0.3">
      <c r="B28" s="352"/>
      <c r="C28" s="352"/>
      <c r="D28" s="722"/>
      <c r="E28" s="722"/>
      <c r="F28" s="722"/>
      <c r="G28" s="388"/>
      <c r="H28" s="722"/>
      <c r="I28" s="722"/>
      <c r="J28" s="722"/>
      <c r="K28" s="722"/>
      <c r="L28" s="388"/>
      <c r="M28" s="388"/>
      <c r="N28" s="388"/>
      <c r="O28" s="57"/>
      <c r="R28" s="16"/>
      <c r="S28" s="16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2:41" ht="14.4" x14ac:dyDescent="0.3">
      <c r="B29" s="352"/>
      <c r="C29" s="352"/>
      <c r="D29" s="722"/>
      <c r="E29" s="722"/>
      <c r="F29" s="722"/>
      <c r="G29" s="388"/>
      <c r="H29" s="722"/>
      <c r="I29" s="722"/>
      <c r="J29" s="722"/>
      <c r="K29" s="722"/>
      <c r="L29" s="388"/>
      <c r="M29" s="388"/>
      <c r="N29" s="388"/>
      <c r="O29" s="57"/>
      <c r="R29" s="16"/>
      <c r="S29" s="16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</row>
    <row r="30" spans="2:41" ht="14.4" x14ac:dyDescent="0.3">
      <c r="B30" s="352"/>
      <c r="C30" s="352"/>
      <c r="D30" s="722"/>
      <c r="E30" s="722"/>
      <c r="F30" s="722"/>
      <c r="G30" s="388"/>
      <c r="H30" s="722"/>
      <c r="I30" s="722"/>
      <c r="J30" s="722"/>
      <c r="K30" s="722"/>
      <c r="L30" s="388"/>
      <c r="M30" s="388"/>
      <c r="N30" s="388"/>
      <c r="O30" s="57"/>
      <c r="R30" s="16"/>
      <c r="S30" s="16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</row>
    <row r="31" spans="2:41" ht="14.4" x14ac:dyDescent="0.3">
      <c r="B31" s="352"/>
      <c r="C31" s="352"/>
      <c r="D31" s="388"/>
      <c r="E31" s="388"/>
      <c r="F31" s="388"/>
      <c r="G31" s="388"/>
      <c r="H31" s="389"/>
      <c r="I31" s="389"/>
      <c r="J31" s="389"/>
      <c r="K31" s="389"/>
      <c r="L31" s="388"/>
      <c r="M31" s="388"/>
      <c r="N31" s="388"/>
      <c r="O31" s="57"/>
      <c r="R31" s="16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2:41" ht="14.4" x14ac:dyDescent="0.3">
      <c r="B32" s="352"/>
      <c r="C32" s="352"/>
      <c r="D32" s="388"/>
      <c r="E32" s="388"/>
      <c r="F32" s="388"/>
      <c r="G32" s="388"/>
      <c r="H32" s="722"/>
      <c r="I32" s="722"/>
      <c r="J32" s="722"/>
      <c r="K32" s="722"/>
      <c r="L32" s="388"/>
      <c r="M32" s="388"/>
      <c r="N32" s="388"/>
      <c r="O32" s="57"/>
      <c r="R32" s="16"/>
      <c r="S32" s="16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spans="1:41" ht="14.4" x14ac:dyDescent="0.3">
      <c r="B33" s="352"/>
      <c r="C33" s="352"/>
      <c r="D33" s="388"/>
      <c r="E33" s="388"/>
      <c r="F33" s="388"/>
      <c r="G33" s="388"/>
      <c r="H33" s="722"/>
      <c r="I33" s="722"/>
      <c r="J33" s="722"/>
      <c r="K33" s="722"/>
      <c r="L33" s="388"/>
      <c r="M33" s="388"/>
      <c r="N33" s="388"/>
      <c r="O33" s="57"/>
      <c r="R33" s="16"/>
      <c r="S33" s="16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</row>
    <row r="34" spans="1:41" ht="14.4" x14ac:dyDescent="0.3">
      <c r="B34" s="352"/>
      <c r="C34" s="352"/>
      <c r="D34" s="388"/>
      <c r="E34" s="388"/>
      <c r="F34" s="388"/>
      <c r="G34" s="388"/>
      <c r="H34" s="722"/>
      <c r="I34" s="722"/>
      <c r="J34" s="722"/>
      <c r="K34" s="722"/>
      <c r="L34" s="388"/>
      <c r="M34" s="388"/>
      <c r="N34" s="388"/>
      <c r="O34" s="57"/>
      <c r="R34" s="16"/>
      <c r="S34" s="16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</row>
    <row r="35" spans="1:41" ht="14.4" x14ac:dyDescent="0.3">
      <c r="B35" s="352"/>
      <c r="C35" s="352"/>
      <c r="D35" s="388"/>
      <c r="E35" s="388"/>
      <c r="F35" s="388"/>
      <c r="G35" s="388"/>
      <c r="H35" s="722"/>
      <c r="I35" s="722"/>
      <c r="J35" s="722"/>
      <c r="K35" s="722"/>
      <c r="L35" s="388"/>
      <c r="M35" s="388"/>
      <c r="N35" s="388"/>
      <c r="O35" s="57"/>
      <c r="R35" s="16"/>
      <c r="S35" s="16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</row>
    <row r="36" spans="1:41" ht="14.4" x14ac:dyDescent="0.3">
      <c r="B36" s="352"/>
      <c r="C36" s="352"/>
      <c r="D36" s="388"/>
      <c r="E36" s="388"/>
      <c r="F36" s="388"/>
      <c r="G36" s="388"/>
      <c r="H36" s="722"/>
      <c r="I36" s="722"/>
      <c r="J36" s="722"/>
      <c r="K36" s="722"/>
      <c r="L36" s="388"/>
      <c r="M36" s="388"/>
      <c r="N36" s="388"/>
      <c r="O36" s="57"/>
      <c r="R36" s="16"/>
      <c r="S36" s="16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</row>
    <row r="37" spans="1:41" ht="14.4" x14ac:dyDescent="0.3">
      <c r="B37" s="352"/>
      <c r="C37" s="352"/>
      <c r="D37" s="388"/>
      <c r="E37" s="388"/>
      <c r="F37" s="388"/>
      <c r="G37" s="388"/>
      <c r="H37" s="388"/>
      <c r="I37" s="388"/>
      <c r="J37" s="388"/>
      <c r="K37" s="388"/>
      <c r="L37" s="388"/>
      <c r="M37" s="388"/>
      <c r="N37" s="388"/>
      <c r="O37" s="57"/>
      <c r="R37" s="16"/>
      <c r="S37" s="16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</row>
    <row r="38" spans="1:41" ht="14.4" x14ac:dyDescent="0.3">
      <c r="B38" s="352"/>
      <c r="C38" s="352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57"/>
      <c r="R38" s="16"/>
      <c r="S38" s="16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</row>
    <row r="39" spans="1:41" ht="14.4" x14ac:dyDescent="0.3">
      <c r="B39" s="352"/>
      <c r="C39" s="352"/>
      <c r="D39" s="388"/>
      <c r="E39" s="388"/>
      <c r="F39" s="388"/>
      <c r="G39" s="388"/>
      <c r="H39" s="388"/>
      <c r="I39" s="388"/>
      <c r="J39" s="388"/>
      <c r="K39" s="388"/>
      <c r="L39" s="388"/>
      <c r="M39" s="388"/>
      <c r="N39" s="388"/>
      <c r="O39" s="57"/>
      <c r="R39" s="16"/>
      <c r="S39" s="16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</row>
    <row r="40" spans="1:41" ht="14.4" x14ac:dyDescent="0.3">
      <c r="B40" s="352"/>
      <c r="C40" s="352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57"/>
      <c r="R40" s="16"/>
      <c r="S40" s="16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</row>
    <row r="41" spans="1:41" ht="14.4" x14ac:dyDescent="0.3">
      <c r="B41" s="352"/>
      <c r="C41" s="352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57"/>
      <c r="R41" s="16"/>
      <c r="S41" s="16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</row>
    <row r="42" spans="1:41" ht="18" x14ac:dyDescent="0.35">
      <c r="B42" s="352"/>
      <c r="C42" s="352"/>
      <c r="D42" s="390"/>
      <c r="E42" s="390"/>
      <c r="F42" s="390"/>
      <c r="G42" s="390"/>
      <c r="H42" s="390"/>
      <c r="I42" s="390"/>
      <c r="J42" s="390"/>
      <c r="K42" s="390"/>
      <c r="L42" s="388"/>
      <c r="M42" s="388"/>
      <c r="N42" s="388"/>
      <c r="O42" s="57"/>
      <c r="R42" s="16"/>
      <c r="S42" s="16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</row>
    <row r="43" spans="1:41" x14ac:dyDescent="0.25"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R43" s="16"/>
      <c r="S43" s="16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</row>
    <row r="44" spans="1:41" x14ac:dyDescent="0.25">
      <c r="B44" s="391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R44" s="16"/>
      <c r="S44" s="16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</row>
    <row r="45" spans="1:41" x14ac:dyDescent="0.25">
      <c r="A45" s="61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46"/>
      <c r="P45" s="62"/>
      <c r="R45" s="16"/>
      <c r="S45" s="16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</row>
    <row r="46" spans="1:41" x14ac:dyDescent="0.25">
      <c r="R46" s="16"/>
      <c r="S46" s="16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</row>
    <row r="47" spans="1:41" ht="13.95" customHeight="1" x14ac:dyDescent="0.25">
      <c r="B47" s="728" t="s">
        <v>244</v>
      </c>
      <c r="C47" s="728"/>
      <c r="D47" s="728"/>
      <c r="E47" s="728"/>
      <c r="F47" s="728"/>
      <c r="G47" s="728"/>
      <c r="H47" s="728"/>
      <c r="I47" s="728"/>
      <c r="J47" s="728"/>
      <c r="K47" s="728"/>
      <c r="L47" s="728"/>
      <c r="M47" s="728"/>
      <c r="N47" s="728"/>
      <c r="R47" s="16"/>
      <c r="S47" s="126"/>
      <c r="T47" s="126"/>
      <c r="U47" s="129"/>
      <c r="V47" s="129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</row>
    <row r="48" spans="1:41" ht="13.95" customHeight="1" x14ac:dyDescent="0.3">
      <c r="A48" s="63"/>
      <c r="B48" s="728"/>
      <c r="C48" s="728"/>
      <c r="D48" s="728"/>
      <c r="E48" s="728"/>
      <c r="F48" s="728"/>
      <c r="G48" s="728"/>
      <c r="H48" s="728"/>
      <c r="I48" s="728"/>
      <c r="J48" s="728"/>
      <c r="K48" s="728"/>
      <c r="L48" s="728"/>
      <c r="M48" s="728"/>
      <c r="N48" s="728"/>
      <c r="O48" s="14"/>
      <c r="P48" s="64"/>
      <c r="R48" s="16"/>
      <c r="S48" s="126"/>
      <c r="T48" s="147"/>
      <c r="U48" s="129"/>
      <c r="V48" s="129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</row>
    <row r="49" spans="1:41" ht="13.95" customHeight="1" x14ac:dyDescent="0.3">
      <c r="A49" s="65"/>
      <c r="B49" s="43"/>
      <c r="C49" s="43"/>
      <c r="D49" s="43"/>
      <c r="E49" s="43"/>
      <c r="F49" s="43"/>
      <c r="G49" s="43"/>
      <c r="H49" s="43"/>
      <c r="I49" s="91"/>
      <c r="J49" s="129"/>
      <c r="K49" s="129"/>
      <c r="L49" s="129"/>
      <c r="M49" s="129"/>
      <c r="N49" s="129"/>
      <c r="O49" s="129"/>
      <c r="P49" s="148"/>
      <c r="Q49" s="29"/>
      <c r="R49" s="29"/>
      <c r="S49" s="126"/>
      <c r="T49" s="147"/>
      <c r="U49" s="129"/>
      <c r="V49" s="129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</row>
    <row r="50" spans="1:41" ht="13.95" customHeight="1" x14ac:dyDescent="0.3">
      <c r="B50" s="43"/>
      <c r="C50" s="43"/>
      <c r="D50" s="43"/>
      <c r="E50" s="43"/>
      <c r="F50" s="43"/>
      <c r="G50" s="43"/>
      <c r="H50" s="43"/>
      <c r="I50" s="91"/>
      <c r="J50" s="726" t="s">
        <v>54</v>
      </c>
      <c r="K50" s="726"/>
      <c r="L50" s="727"/>
      <c r="M50" s="407" t="s">
        <v>17</v>
      </c>
      <c r="N50" s="408" t="s">
        <v>18</v>
      </c>
      <c r="O50" s="129"/>
      <c r="P50" s="105"/>
      <c r="Q50" s="106" t="s">
        <v>17</v>
      </c>
      <c r="R50" s="107" t="s">
        <v>18</v>
      </c>
      <c r="S50" s="557"/>
      <c r="T50" s="147"/>
      <c r="U50" s="558"/>
      <c r="V50" s="558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</row>
    <row r="51" spans="1:41" s="45" customFormat="1" ht="13.95" customHeight="1" x14ac:dyDescent="0.3">
      <c r="A51" s="16"/>
      <c r="B51" s="43"/>
      <c r="C51" s="43"/>
      <c r="D51" s="43"/>
      <c r="E51" s="43"/>
      <c r="F51" s="43"/>
      <c r="G51" s="43"/>
      <c r="H51" s="43"/>
      <c r="I51" s="91"/>
      <c r="O51" s="129"/>
      <c r="P51" s="149" t="s">
        <v>67</v>
      </c>
      <c r="Q51" s="109">
        <f>M58/$M$60*-1</f>
        <v>-4.3674003386178238E-2</v>
      </c>
      <c r="R51" s="109">
        <f>N58/$N$60</f>
        <v>2.9321579149099272E-2</v>
      </c>
      <c r="S51" s="557"/>
      <c r="T51" s="147"/>
      <c r="U51" s="559"/>
      <c r="V51" s="559"/>
    </row>
    <row r="52" spans="1:41" ht="13.95" customHeight="1" x14ac:dyDescent="0.3">
      <c r="J52" s="723" t="s">
        <v>56</v>
      </c>
      <c r="K52" s="724"/>
      <c r="L52" s="725"/>
      <c r="M52" s="502">
        <v>107</v>
      </c>
      <c r="N52" s="502">
        <v>46</v>
      </c>
      <c r="O52" s="129"/>
      <c r="P52" s="149" t="s">
        <v>62</v>
      </c>
      <c r="Q52" s="109">
        <f>M57/$M$60*-1</f>
        <v>-0.18066030475604125</v>
      </c>
      <c r="R52" s="109">
        <f>N57/$N$60</f>
        <v>0.13803181295515524</v>
      </c>
      <c r="S52" s="557"/>
      <c r="T52" s="147"/>
      <c r="U52" s="129"/>
      <c r="V52" s="129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</row>
    <row r="53" spans="1:41" ht="13.95" customHeight="1" x14ac:dyDescent="0.3">
      <c r="J53" s="723" t="s">
        <v>63</v>
      </c>
      <c r="K53" s="724"/>
      <c r="L53" s="725"/>
      <c r="M53" s="503">
        <v>655</v>
      </c>
      <c r="N53" s="503">
        <v>1349</v>
      </c>
      <c r="O53" s="129"/>
      <c r="P53" s="149" t="s">
        <v>61</v>
      </c>
      <c r="Q53" s="109">
        <f>M56/$M$60*-1</f>
        <v>-0.24238109896875482</v>
      </c>
      <c r="R53" s="109">
        <f>N56/$N$60</f>
        <v>0.22858374856266769</v>
      </c>
      <c r="S53" s="557"/>
      <c r="T53" s="147"/>
      <c r="U53" s="129"/>
      <c r="V53" s="129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</row>
    <row r="54" spans="1:41" ht="13.95" customHeight="1" x14ac:dyDescent="0.3">
      <c r="G54" s="47"/>
      <c r="J54" s="723" t="s">
        <v>278</v>
      </c>
      <c r="K54" s="724"/>
      <c r="L54" s="725"/>
      <c r="M54" s="502">
        <v>3363</v>
      </c>
      <c r="N54" s="502">
        <v>3294</v>
      </c>
      <c r="O54" s="129"/>
      <c r="P54" s="149" t="s">
        <v>60</v>
      </c>
      <c r="Q54" s="109">
        <f>M55/$M$60*-1</f>
        <v>-0.37455748807141759</v>
      </c>
      <c r="R54" s="109">
        <f>N55/$N$60</f>
        <v>0.3794078190877731</v>
      </c>
      <c r="S54" s="557"/>
      <c r="T54" s="147"/>
      <c r="U54" s="129"/>
      <c r="V54" s="129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</row>
    <row r="55" spans="1:41" ht="13.95" customHeight="1" x14ac:dyDescent="0.3">
      <c r="J55" s="723" t="s">
        <v>279</v>
      </c>
      <c r="K55" s="724"/>
      <c r="L55" s="725"/>
      <c r="M55" s="502">
        <v>9734</v>
      </c>
      <c r="N55" s="502">
        <v>7919</v>
      </c>
      <c r="O55" s="129"/>
      <c r="P55" s="149" t="s">
        <v>59</v>
      </c>
      <c r="Q55" s="109">
        <f>M54/$M$60*-1</f>
        <v>-0.12940587963675543</v>
      </c>
      <c r="R55" s="109">
        <f>N54/$N$60</f>
        <v>0.15781908777309314</v>
      </c>
      <c r="S55" s="557"/>
      <c r="T55" s="147"/>
      <c r="U55" s="129"/>
      <c r="V55" s="129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</row>
    <row r="56" spans="1:41" ht="13.95" customHeight="1" x14ac:dyDescent="0.3">
      <c r="J56" s="723" t="s">
        <v>280</v>
      </c>
      <c r="K56" s="724"/>
      <c r="L56" s="725"/>
      <c r="M56" s="502">
        <v>6299</v>
      </c>
      <c r="N56" s="502">
        <v>4771</v>
      </c>
      <c r="O56" s="129"/>
      <c r="P56" s="150" t="s">
        <v>63</v>
      </c>
      <c r="Q56" s="109">
        <f>M53/$M$60*-1</f>
        <v>-2.5203940280129289E-2</v>
      </c>
      <c r="R56" s="109">
        <f>N53/$N$60</f>
        <v>6.4632042928325029E-2</v>
      </c>
      <c r="S56" s="557"/>
      <c r="T56" s="147"/>
      <c r="U56" s="129"/>
      <c r="V56" s="129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</row>
    <row r="57" spans="1:41" ht="13.95" customHeight="1" x14ac:dyDescent="0.3">
      <c r="J57" s="723" t="s">
        <v>281</v>
      </c>
      <c r="K57" s="724"/>
      <c r="L57" s="725"/>
      <c r="M57" s="502">
        <v>4695</v>
      </c>
      <c r="N57" s="502">
        <v>2881</v>
      </c>
      <c r="O57" s="129"/>
      <c r="P57" s="149" t="s">
        <v>56</v>
      </c>
      <c r="Q57" s="109">
        <f>M52/$M$60*-1</f>
        <v>-4.1172849007234105E-3</v>
      </c>
      <c r="R57" s="109">
        <f>N52/$N$60</f>
        <v>2.2039095438865465E-3</v>
      </c>
      <c r="S57" s="557"/>
      <c r="T57" s="147"/>
      <c r="U57" s="129"/>
      <c r="V57" s="129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</row>
    <row r="58" spans="1:41" ht="13.95" customHeight="1" x14ac:dyDescent="0.3">
      <c r="J58" s="723" t="s">
        <v>282</v>
      </c>
      <c r="K58" s="724"/>
      <c r="L58" s="725"/>
      <c r="M58" s="502">
        <v>1135</v>
      </c>
      <c r="N58" s="502">
        <v>612</v>
      </c>
      <c r="O58" s="129"/>
      <c r="P58" s="105"/>
      <c r="Q58" s="111">
        <f>SUM(Q51:Q57)</f>
        <v>-1</v>
      </c>
      <c r="R58" s="111">
        <f>SUM(R51:R57)</f>
        <v>1</v>
      </c>
      <c r="S58" s="557"/>
      <c r="T58" s="147"/>
      <c r="U58" s="129"/>
      <c r="V58" s="129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</row>
    <row r="59" spans="1:41" ht="14.4" customHeight="1" x14ac:dyDescent="0.3">
      <c r="J59" s="497"/>
      <c r="K59" s="497"/>
      <c r="L59" s="497"/>
      <c r="M59" s="395"/>
      <c r="N59" s="396"/>
      <c r="O59" s="129"/>
      <c r="P59" s="504"/>
      <c r="Q59" s="29"/>
      <c r="R59" s="29"/>
      <c r="S59" s="557"/>
      <c r="T59" s="147"/>
      <c r="U59" s="129"/>
      <c r="V59" s="129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</row>
    <row r="60" spans="1:41" ht="14.4" customHeight="1" x14ac:dyDescent="0.3">
      <c r="J60" s="403" t="s">
        <v>57</v>
      </c>
      <c r="K60" s="406"/>
      <c r="L60" s="406"/>
      <c r="M60" s="405">
        <f>SUM(M53:M59)+M52</f>
        <v>25988</v>
      </c>
      <c r="N60" s="404">
        <f>SUM(N53:N59)+N52</f>
        <v>20872</v>
      </c>
      <c r="O60" s="129"/>
      <c r="P60" s="504"/>
      <c r="Q60" s="504"/>
      <c r="R60" s="504"/>
      <c r="S60" s="557"/>
      <c r="T60" s="147"/>
      <c r="U60" s="129"/>
      <c r="V60" s="129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</row>
    <row r="61" spans="1:41" ht="14.4" customHeight="1" x14ac:dyDescent="0.3">
      <c r="J61" s="141"/>
      <c r="K61" s="142"/>
      <c r="L61" s="129"/>
      <c r="M61" s="129"/>
      <c r="N61" s="129"/>
      <c r="O61" s="129"/>
      <c r="R61" s="16"/>
      <c r="S61" s="126"/>
      <c r="T61" s="147"/>
      <c r="U61" s="126"/>
      <c r="V61" s="126"/>
    </row>
    <row r="62" spans="1:41" ht="14.4" customHeight="1" x14ac:dyDescent="0.3">
      <c r="A62" s="50"/>
      <c r="B62" s="51"/>
      <c r="C62" s="51"/>
      <c r="D62" s="51"/>
      <c r="E62" s="51"/>
      <c r="F62" s="51"/>
      <c r="G62" s="51"/>
      <c r="H62" s="51"/>
      <c r="I62" s="45"/>
      <c r="J62" s="45"/>
      <c r="K62" s="52"/>
      <c r="L62" s="53"/>
      <c r="M62" s="51"/>
      <c r="N62" s="51"/>
      <c r="O62" s="51"/>
      <c r="P62" s="54"/>
      <c r="R62" s="16"/>
      <c r="S62" s="126"/>
      <c r="T62" s="147"/>
      <c r="U62" s="126"/>
      <c r="V62" s="126"/>
    </row>
    <row r="63" spans="1:41" ht="14.4" customHeight="1" x14ac:dyDescent="0.3">
      <c r="A63" s="14"/>
      <c r="B63" s="51"/>
      <c r="C63" s="51"/>
      <c r="D63" s="51"/>
      <c r="E63" s="51"/>
      <c r="F63" s="51"/>
      <c r="G63" s="51"/>
      <c r="H63" s="51"/>
      <c r="I63" s="93"/>
      <c r="J63" s="93"/>
      <c r="K63" s="338"/>
      <c r="L63" s="339"/>
      <c r="M63" s="51"/>
      <c r="N63" s="51"/>
      <c r="O63" s="51"/>
      <c r="P63" s="54"/>
      <c r="S63" s="129"/>
      <c r="T63" s="126"/>
      <c r="U63" s="126"/>
      <c r="V63" s="126"/>
    </row>
    <row r="64" spans="1:41" ht="14.4" customHeight="1" x14ac:dyDescent="0.25">
      <c r="A64" s="129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26"/>
      <c r="P64" s="126"/>
      <c r="Q64" s="100"/>
      <c r="R64" s="43"/>
      <c r="S64" s="129"/>
      <c r="T64" s="126"/>
      <c r="U64" s="126"/>
      <c r="V64" s="126"/>
    </row>
    <row r="65" ht="14.4" customHeight="1" x14ac:dyDescent="0.25"/>
    <row r="66" ht="14.4" customHeight="1" x14ac:dyDescent="0.25"/>
    <row r="67" ht="14.4" customHeight="1" x14ac:dyDescent="0.25"/>
    <row r="68" ht="14.4" customHeight="1" x14ac:dyDescent="0.25"/>
    <row r="69" ht="14.4" customHeight="1" x14ac:dyDescent="0.25"/>
    <row r="70" ht="14.4" customHeight="1" x14ac:dyDescent="0.25"/>
    <row r="71" ht="14.4" customHeight="1" x14ac:dyDescent="0.25"/>
    <row r="72" ht="14.4" customHeight="1" x14ac:dyDescent="0.25"/>
    <row r="73" ht="14.4" customHeight="1" x14ac:dyDescent="0.25"/>
    <row r="74" ht="14.4" customHeight="1" x14ac:dyDescent="0.25"/>
    <row r="75" ht="14.4" customHeight="1" x14ac:dyDescent="0.25"/>
  </sheetData>
  <mergeCells count="14">
    <mergeCell ref="A5:O6"/>
    <mergeCell ref="C24:M24"/>
    <mergeCell ref="H32:K36"/>
    <mergeCell ref="J58:L58"/>
    <mergeCell ref="J52:L52"/>
    <mergeCell ref="J50:L50"/>
    <mergeCell ref="D26:F30"/>
    <mergeCell ref="H26:K30"/>
    <mergeCell ref="J53:L53"/>
    <mergeCell ref="J54:L54"/>
    <mergeCell ref="J55:L55"/>
    <mergeCell ref="J56:L56"/>
    <mergeCell ref="J57:L57"/>
    <mergeCell ref="B47:N48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8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BU78"/>
  <sheetViews>
    <sheetView topLeftCell="A43" zoomScale="70" zoomScaleNormal="70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6" style="16" bestFit="1" customWidth="1"/>
    <col min="4" max="14" width="7.6640625" style="16" customWidth="1"/>
    <col min="15" max="15" width="4.6640625" style="16" customWidth="1"/>
    <col min="16" max="16" width="7.6640625" style="16" customWidth="1"/>
    <col min="17" max="23" width="9.5546875" style="14" customWidth="1"/>
    <col min="24" max="24" width="10.44140625" style="14" customWidth="1"/>
    <col min="25" max="25" width="11.44140625" style="14" customWidth="1"/>
    <col min="26" max="38" width="5.6640625" style="14"/>
    <col min="39" max="221" width="5.6640625" style="16"/>
    <col min="222" max="222" width="9.5546875" style="16" customWidth="1"/>
    <col min="223" max="223" width="6.5546875" style="16" bestFit="1" customWidth="1"/>
    <col min="224" max="224" width="5.6640625" style="16"/>
    <col min="225" max="235" width="7.6640625" style="16" customWidth="1"/>
    <col min="236" max="236" width="4.6640625" style="16" customWidth="1"/>
    <col min="237" max="237" width="7.6640625" style="16" customWidth="1"/>
    <col min="238" max="238" width="6.33203125" style="16" customWidth="1"/>
    <col min="239" max="239" width="47.6640625" style="16" bestFit="1" customWidth="1"/>
    <col min="240" max="241" width="6.33203125" style="16" bestFit="1" customWidth="1"/>
    <col min="242" max="242" width="6.6640625" style="16" bestFit="1" customWidth="1"/>
    <col min="243" max="243" width="5.6640625" style="16"/>
    <col min="244" max="245" width="6.33203125" style="16" bestFit="1" customWidth="1"/>
    <col min="246" max="263" width="5.6640625" style="16"/>
    <col min="264" max="264" width="6.5546875" style="16" bestFit="1" customWidth="1"/>
    <col min="265" max="265" width="18.6640625" style="16" customWidth="1"/>
    <col min="266" max="266" width="4.33203125" style="16" customWidth="1"/>
    <col min="267" max="267" width="10.6640625" style="16" customWidth="1"/>
    <col min="268" max="279" width="9.5546875" style="16" customWidth="1"/>
    <col min="280" max="280" width="10.44140625" style="16" customWidth="1"/>
    <col min="281" max="281" width="11.44140625" style="16" customWidth="1"/>
    <col min="282" max="477" width="5.6640625" style="16"/>
    <col min="478" max="478" width="9.5546875" style="16" customWidth="1"/>
    <col min="479" max="479" width="6.5546875" style="16" bestFit="1" customWidth="1"/>
    <col min="480" max="480" width="5.6640625" style="16"/>
    <col min="481" max="491" width="7.6640625" style="16" customWidth="1"/>
    <col min="492" max="492" width="4.6640625" style="16" customWidth="1"/>
    <col min="493" max="493" width="7.6640625" style="16" customWidth="1"/>
    <col min="494" max="494" width="6.33203125" style="16" customWidth="1"/>
    <col min="495" max="495" width="47.6640625" style="16" bestFit="1" customWidth="1"/>
    <col min="496" max="497" width="6.33203125" style="16" bestFit="1" customWidth="1"/>
    <col min="498" max="498" width="6.6640625" style="16" bestFit="1" customWidth="1"/>
    <col min="499" max="499" width="5.6640625" style="16"/>
    <col min="500" max="501" width="6.33203125" style="16" bestFit="1" customWidth="1"/>
    <col min="502" max="519" width="5.6640625" style="16"/>
    <col min="520" max="520" width="6.5546875" style="16" bestFit="1" customWidth="1"/>
    <col min="521" max="521" width="18.6640625" style="16" customWidth="1"/>
    <col min="522" max="522" width="4.33203125" style="16" customWidth="1"/>
    <col min="523" max="523" width="10.6640625" style="16" customWidth="1"/>
    <col min="524" max="535" width="9.5546875" style="16" customWidth="1"/>
    <col min="536" max="536" width="10.44140625" style="16" customWidth="1"/>
    <col min="537" max="537" width="11.44140625" style="16" customWidth="1"/>
    <col min="538" max="733" width="5.6640625" style="16"/>
    <col min="734" max="734" width="9.5546875" style="16" customWidth="1"/>
    <col min="735" max="735" width="6.5546875" style="16" bestFit="1" customWidth="1"/>
    <col min="736" max="736" width="5.6640625" style="16"/>
    <col min="737" max="747" width="7.6640625" style="16" customWidth="1"/>
    <col min="748" max="748" width="4.6640625" style="16" customWidth="1"/>
    <col min="749" max="749" width="7.6640625" style="16" customWidth="1"/>
    <col min="750" max="750" width="6.33203125" style="16" customWidth="1"/>
    <col min="751" max="751" width="47.6640625" style="16" bestFit="1" customWidth="1"/>
    <col min="752" max="753" width="6.33203125" style="16" bestFit="1" customWidth="1"/>
    <col min="754" max="754" width="6.6640625" style="16" bestFit="1" customWidth="1"/>
    <col min="755" max="755" width="5.6640625" style="16"/>
    <col min="756" max="757" width="6.33203125" style="16" bestFit="1" customWidth="1"/>
    <col min="758" max="775" width="5.6640625" style="16"/>
    <col min="776" max="776" width="6.5546875" style="16" bestFit="1" customWidth="1"/>
    <col min="777" max="777" width="18.6640625" style="16" customWidth="1"/>
    <col min="778" max="778" width="4.33203125" style="16" customWidth="1"/>
    <col min="779" max="779" width="10.6640625" style="16" customWidth="1"/>
    <col min="780" max="791" width="9.5546875" style="16" customWidth="1"/>
    <col min="792" max="792" width="10.44140625" style="16" customWidth="1"/>
    <col min="793" max="793" width="11.44140625" style="16" customWidth="1"/>
    <col min="794" max="989" width="5.6640625" style="16"/>
    <col min="990" max="990" width="9.5546875" style="16" customWidth="1"/>
    <col min="991" max="991" width="6.5546875" style="16" bestFit="1" customWidth="1"/>
    <col min="992" max="992" width="5.6640625" style="16"/>
    <col min="993" max="1003" width="7.6640625" style="16" customWidth="1"/>
    <col min="1004" max="1004" width="4.6640625" style="16" customWidth="1"/>
    <col min="1005" max="1005" width="7.6640625" style="16" customWidth="1"/>
    <col min="1006" max="1006" width="6.33203125" style="16" customWidth="1"/>
    <col min="1007" max="1007" width="47.6640625" style="16" bestFit="1" customWidth="1"/>
    <col min="1008" max="1009" width="6.33203125" style="16" bestFit="1" customWidth="1"/>
    <col min="1010" max="1010" width="6.6640625" style="16" bestFit="1" customWidth="1"/>
    <col min="1011" max="1011" width="5.6640625" style="16"/>
    <col min="1012" max="1013" width="6.33203125" style="16" bestFit="1" customWidth="1"/>
    <col min="1014" max="1031" width="5.6640625" style="16"/>
    <col min="1032" max="1032" width="6.5546875" style="16" bestFit="1" customWidth="1"/>
    <col min="1033" max="1033" width="18.6640625" style="16" customWidth="1"/>
    <col min="1034" max="1034" width="4.33203125" style="16" customWidth="1"/>
    <col min="1035" max="1035" width="10.6640625" style="16" customWidth="1"/>
    <col min="1036" max="1047" width="9.5546875" style="16" customWidth="1"/>
    <col min="1048" max="1048" width="10.44140625" style="16" customWidth="1"/>
    <col min="1049" max="1049" width="11.44140625" style="16" customWidth="1"/>
    <col min="1050" max="1245" width="5.6640625" style="16"/>
    <col min="1246" max="1246" width="9.5546875" style="16" customWidth="1"/>
    <col min="1247" max="1247" width="6.5546875" style="16" bestFit="1" customWidth="1"/>
    <col min="1248" max="1248" width="5.6640625" style="16"/>
    <col min="1249" max="1259" width="7.6640625" style="16" customWidth="1"/>
    <col min="1260" max="1260" width="4.6640625" style="16" customWidth="1"/>
    <col min="1261" max="1261" width="7.6640625" style="16" customWidth="1"/>
    <col min="1262" max="1262" width="6.33203125" style="16" customWidth="1"/>
    <col min="1263" max="1263" width="47.6640625" style="16" bestFit="1" customWidth="1"/>
    <col min="1264" max="1265" width="6.33203125" style="16" bestFit="1" customWidth="1"/>
    <col min="1266" max="1266" width="6.6640625" style="16" bestFit="1" customWidth="1"/>
    <col min="1267" max="1267" width="5.6640625" style="16"/>
    <col min="1268" max="1269" width="6.33203125" style="16" bestFit="1" customWidth="1"/>
    <col min="1270" max="1287" width="5.6640625" style="16"/>
    <col min="1288" max="1288" width="6.5546875" style="16" bestFit="1" customWidth="1"/>
    <col min="1289" max="1289" width="18.6640625" style="16" customWidth="1"/>
    <col min="1290" max="1290" width="4.33203125" style="16" customWidth="1"/>
    <col min="1291" max="1291" width="10.6640625" style="16" customWidth="1"/>
    <col min="1292" max="1303" width="9.5546875" style="16" customWidth="1"/>
    <col min="1304" max="1304" width="10.44140625" style="16" customWidth="1"/>
    <col min="1305" max="1305" width="11.44140625" style="16" customWidth="1"/>
    <col min="1306" max="1501" width="5.6640625" style="16"/>
    <col min="1502" max="1502" width="9.5546875" style="16" customWidth="1"/>
    <col min="1503" max="1503" width="6.5546875" style="16" bestFit="1" customWidth="1"/>
    <col min="1504" max="1504" width="5.6640625" style="16"/>
    <col min="1505" max="1515" width="7.6640625" style="16" customWidth="1"/>
    <col min="1516" max="1516" width="4.6640625" style="16" customWidth="1"/>
    <col min="1517" max="1517" width="7.6640625" style="16" customWidth="1"/>
    <col min="1518" max="1518" width="6.33203125" style="16" customWidth="1"/>
    <col min="1519" max="1519" width="47.6640625" style="16" bestFit="1" customWidth="1"/>
    <col min="1520" max="1521" width="6.33203125" style="16" bestFit="1" customWidth="1"/>
    <col min="1522" max="1522" width="6.6640625" style="16" bestFit="1" customWidth="1"/>
    <col min="1523" max="1523" width="5.6640625" style="16"/>
    <col min="1524" max="1525" width="6.33203125" style="16" bestFit="1" customWidth="1"/>
    <col min="1526" max="1543" width="5.6640625" style="16"/>
    <col min="1544" max="1544" width="6.5546875" style="16" bestFit="1" customWidth="1"/>
    <col min="1545" max="1545" width="18.6640625" style="16" customWidth="1"/>
    <col min="1546" max="1546" width="4.33203125" style="16" customWidth="1"/>
    <col min="1547" max="1547" width="10.6640625" style="16" customWidth="1"/>
    <col min="1548" max="1559" width="9.5546875" style="16" customWidth="1"/>
    <col min="1560" max="1560" width="10.44140625" style="16" customWidth="1"/>
    <col min="1561" max="1561" width="11.44140625" style="16" customWidth="1"/>
    <col min="1562" max="1757" width="5.6640625" style="16"/>
    <col min="1758" max="1758" width="9.5546875" style="16" customWidth="1"/>
    <col min="1759" max="1759" width="6.5546875" style="16" bestFit="1" customWidth="1"/>
    <col min="1760" max="1760" width="5.6640625" style="16"/>
    <col min="1761" max="1771" width="7.6640625" style="16" customWidth="1"/>
    <col min="1772" max="1772" width="4.6640625" style="16" customWidth="1"/>
    <col min="1773" max="1773" width="7.6640625" style="16" customWidth="1"/>
    <col min="1774" max="1774" width="6.33203125" style="16" customWidth="1"/>
    <col min="1775" max="1775" width="47.6640625" style="16" bestFit="1" customWidth="1"/>
    <col min="1776" max="1777" width="6.33203125" style="16" bestFit="1" customWidth="1"/>
    <col min="1778" max="1778" width="6.6640625" style="16" bestFit="1" customWidth="1"/>
    <col min="1779" max="1779" width="5.6640625" style="16"/>
    <col min="1780" max="1781" width="6.33203125" style="16" bestFit="1" customWidth="1"/>
    <col min="1782" max="1799" width="5.6640625" style="16"/>
    <col min="1800" max="1800" width="6.5546875" style="16" bestFit="1" customWidth="1"/>
    <col min="1801" max="1801" width="18.6640625" style="16" customWidth="1"/>
    <col min="1802" max="1802" width="4.33203125" style="16" customWidth="1"/>
    <col min="1803" max="1803" width="10.6640625" style="16" customWidth="1"/>
    <col min="1804" max="1815" width="9.5546875" style="16" customWidth="1"/>
    <col min="1816" max="1816" width="10.44140625" style="16" customWidth="1"/>
    <col min="1817" max="1817" width="11.44140625" style="16" customWidth="1"/>
    <col min="1818" max="2013" width="5.6640625" style="16"/>
    <col min="2014" max="2014" width="9.5546875" style="16" customWidth="1"/>
    <col min="2015" max="2015" width="6.5546875" style="16" bestFit="1" customWidth="1"/>
    <col min="2016" max="2016" width="5.6640625" style="16"/>
    <col min="2017" max="2027" width="7.6640625" style="16" customWidth="1"/>
    <col min="2028" max="2028" width="4.6640625" style="16" customWidth="1"/>
    <col min="2029" max="2029" width="7.6640625" style="16" customWidth="1"/>
    <col min="2030" max="2030" width="6.33203125" style="16" customWidth="1"/>
    <col min="2031" max="2031" width="47.6640625" style="16" bestFit="1" customWidth="1"/>
    <col min="2032" max="2033" width="6.33203125" style="16" bestFit="1" customWidth="1"/>
    <col min="2034" max="2034" width="6.6640625" style="16" bestFit="1" customWidth="1"/>
    <col min="2035" max="2035" width="5.6640625" style="16"/>
    <col min="2036" max="2037" width="6.33203125" style="16" bestFit="1" customWidth="1"/>
    <col min="2038" max="2055" width="5.6640625" style="16"/>
    <col min="2056" max="2056" width="6.5546875" style="16" bestFit="1" customWidth="1"/>
    <col min="2057" max="2057" width="18.6640625" style="16" customWidth="1"/>
    <col min="2058" max="2058" width="4.33203125" style="16" customWidth="1"/>
    <col min="2059" max="2059" width="10.6640625" style="16" customWidth="1"/>
    <col min="2060" max="2071" width="9.5546875" style="16" customWidth="1"/>
    <col min="2072" max="2072" width="10.44140625" style="16" customWidth="1"/>
    <col min="2073" max="2073" width="11.44140625" style="16" customWidth="1"/>
    <col min="2074" max="2269" width="5.6640625" style="16"/>
    <col min="2270" max="2270" width="9.5546875" style="16" customWidth="1"/>
    <col min="2271" max="2271" width="6.5546875" style="16" bestFit="1" customWidth="1"/>
    <col min="2272" max="2272" width="5.6640625" style="16"/>
    <col min="2273" max="2283" width="7.6640625" style="16" customWidth="1"/>
    <col min="2284" max="2284" width="4.6640625" style="16" customWidth="1"/>
    <col min="2285" max="2285" width="7.6640625" style="16" customWidth="1"/>
    <col min="2286" max="2286" width="6.33203125" style="16" customWidth="1"/>
    <col min="2287" max="2287" width="47.6640625" style="16" bestFit="1" customWidth="1"/>
    <col min="2288" max="2289" width="6.33203125" style="16" bestFit="1" customWidth="1"/>
    <col min="2290" max="2290" width="6.6640625" style="16" bestFit="1" customWidth="1"/>
    <col min="2291" max="2291" width="5.6640625" style="16"/>
    <col min="2292" max="2293" width="6.33203125" style="16" bestFit="1" customWidth="1"/>
    <col min="2294" max="2311" width="5.6640625" style="16"/>
    <col min="2312" max="2312" width="6.5546875" style="16" bestFit="1" customWidth="1"/>
    <col min="2313" max="2313" width="18.6640625" style="16" customWidth="1"/>
    <col min="2314" max="2314" width="4.33203125" style="16" customWidth="1"/>
    <col min="2315" max="2315" width="10.6640625" style="16" customWidth="1"/>
    <col min="2316" max="2327" width="9.5546875" style="16" customWidth="1"/>
    <col min="2328" max="2328" width="10.44140625" style="16" customWidth="1"/>
    <col min="2329" max="2329" width="11.44140625" style="16" customWidth="1"/>
    <col min="2330" max="2525" width="5.6640625" style="16"/>
    <col min="2526" max="2526" width="9.5546875" style="16" customWidth="1"/>
    <col min="2527" max="2527" width="6.5546875" style="16" bestFit="1" customWidth="1"/>
    <col min="2528" max="2528" width="5.6640625" style="16"/>
    <col min="2529" max="2539" width="7.6640625" style="16" customWidth="1"/>
    <col min="2540" max="2540" width="4.6640625" style="16" customWidth="1"/>
    <col min="2541" max="2541" width="7.6640625" style="16" customWidth="1"/>
    <col min="2542" max="2542" width="6.33203125" style="16" customWidth="1"/>
    <col min="2543" max="2543" width="47.6640625" style="16" bestFit="1" customWidth="1"/>
    <col min="2544" max="2545" width="6.33203125" style="16" bestFit="1" customWidth="1"/>
    <col min="2546" max="2546" width="6.6640625" style="16" bestFit="1" customWidth="1"/>
    <col min="2547" max="2547" width="5.6640625" style="16"/>
    <col min="2548" max="2549" width="6.33203125" style="16" bestFit="1" customWidth="1"/>
    <col min="2550" max="2567" width="5.6640625" style="16"/>
    <col min="2568" max="2568" width="6.5546875" style="16" bestFit="1" customWidth="1"/>
    <col min="2569" max="2569" width="18.6640625" style="16" customWidth="1"/>
    <col min="2570" max="2570" width="4.33203125" style="16" customWidth="1"/>
    <col min="2571" max="2571" width="10.6640625" style="16" customWidth="1"/>
    <col min="2572" max="2583" width="9.5546875" style="16" customWidth="1"/>
    <col min="2584" max="2584" width="10.44140625" style="16" customWidth="1"/>
    <col min="2585" max="2585" width="11.44140625" style="16" customWidth="1"/>
    <col min="2586" max="2781" width="5.6640625" style="16"/>
    <col min="2782" max="2782" width="9.5546875" style="16" customWidth="1"/>
    <col min="2783" max="2783" width="6.5546875" style="16" bestFit="1" customWidth="1"/>
    <col min="2784" max="2784" width="5.6640625" style="16"/>
    <col min="2785" max="2795" width="7.6640625" style="16" customWidth="1"/>
    <col min="2796" max="2796" width="4.6640625" style="16" customWidth="1"/>
    <col min="2797" max="2797" width="7.6640625" style="16" customWidth="1"/>
    <col min="2798" max="2798" width="6.33203125" style="16" customWidth="1"/>
    <col min="2799" max="2799" width="47.6640625" style="16" bestFit="1" customWidth="1"/>
    <col min="2800" max="2801" width="6.33203125" style="16" bestFit="1" customWidth="1"/>
    <col min="2802" max="2802" width="6.6640625" style="16" bestFit="1" customWidth="1"/>
    <col min="2803" max="2803" width="5.6640625" style="16"/>
    <col min="2804" max="2805" width="6.33203125" style="16" bestFit="1" customWidth="1"/>
    <col min="2806" max="2823" width="5.6640625" style="16"/>
    <col min="2824" max="2824" width="6.5546875" style="16" bestFit="1" customWidth="1"/>
    <col min="2825" max="2825" width="18.6640625" style="16" customWidth="1"/>
    <col min="2826" max="2826" width="4.33203125" style="16" customWidth="1"/>
    <col min="2827" max="2827" width="10.6640625" style="16" customWidth="1"/>
    <col min="2828" max="2839" width="9.5546875" style="16" customWidth="1"/>
    <col min="2840" max="2840" width="10.44140625" style="16" customWidth="1"/>
    <col min="2841" max="2841" width="11.44140625" style="16" customWidth="1"/>
    <col min="2842" max="3037" width="5.6640625" style="16"/>
    <col min="3038" max="3038" width="9.5546875" style="16" customWidth="1"/>
    <col min="3039" max="3039" width="6.5546875" style="16" bestFit="1" customWidth="1"/>
    <col min="3040" max="3040" width="5.6640625" style="16"/>
    <col min="3041" max="3051" width="7.6640625" style="16" customWidth="1"/>
    <col min="3052" max="3052" width="4.6640625" style="16" customWidth="1"/>
    <col min="3053" max="3053" width="7.6640625" style="16" customWidth="1"/>
    <col min="3054" max="3054" width="6.33203125" style="16" customWidth="1"/>
    <col min="3055" max="3055" width="47.6640625" style="16" bestFit="1" customWidth="1"/>
    <col min="3056" max="3057" width="6.33203125" style="16" bestFit="1" customWidth="1"/>
    <col min="3058" max="3058" width="6.6640625" style="16" bestFit="1" customWidth="1"/>
    <col min="3059" max="3059" width="5.6640625" style="16"/>
    <col min="3060" max="3061" width="6.33203125" style="16" bestFit="1" customWidth="1"/>
    <col min="3062" max="3079" width="5.6640625" style="16"/>
    <col min="3080" max="3080" width="6.5546875" style="16" bestFit="1" customWidth="1"/>
    <col min="3081" max="3081" width="18.6640625" style="16" customWidth="1"/>
    <col min="3082" max="3082" width="4.33203125" style="16" customWidth="1"/>
    <col min="3083" max="3083" width="10.6640625" style="16" customWidth="1"/>
    <col min="3084" max="3095" width="9.5546875" style="16" customWidth="1"/>
    <col min="3096" max="3096" width="10.44140625" style="16" customWidth="1"/>
    <col min="3097" max="3097" width="11.44140625" style="16" customWidth="1"/>
    <col min="3098" max="3293" width="5.6640625" style="16"/>
    <col min="3294" max="3294" width="9.5546875" style="16" customWidth="1"/>
    <col min="3295" max="3295" width="6.5546875" style="16" bestFit="1" customWidth="1"/>
    <col min="3296" max="3296" width="5.6640625" style="16"/>
    <col min="3297" max="3307" width="7.6640625" style="16" customWidth="1"/>
    <col min="3308" max="3308" width="4.6640625" style="16" customWidth="1"/>
    <col min="3309" max="3309" width="7.6640625" style="16" customWidth="1"/>
    <col min="3310" max="3310" width="6.33203125" style="16" customWidth="1"/>
    <col min="3311" max="3311" width="47.6640625" style="16" bestFit="1" customWidth="1"/>
    <col min="3312" max="3313" width="6.33203125" style="16" bestFit="1" customWidth="1"/>
    <col min="3314" max="3314" width="6.6640625" style="16" bestFit="1" customWidth="1"/>
    <col min="3315" max="3315" width="5.6640625" style="16"/>
    <col min="3316" max="3317" width="6.33203125" style="16" bestFit="1" customWidth="1"/>
    <col min="3318" max="3335" width="5.6640625" style="16"/>
    <col min="3336" max="3336" width="6.5546875" style="16" bestFit="1" customWidth="1"/>
    <col min="3337" max="3337" width="18.6640625" style="16" customWidth="1"/>
    <col min="3338" max="3338" width="4.33203125" style="16" customWidth="1"/>
    <col min="3339" max="3339" width="10.6640625" style="16" customWidth="1"/>
    <col min="3340" max="3351" width="9.5546875" style="16" customWidth="1"/>
    <col min="3352" max="3352" width="10.44140625" style="16" customWidth="1"/>
    <col min="3353" max="3353" width="11.44140625" style="16" customWidth="1"/>
    <col min="3354" max="3549" width="5.6640625" style="16"/>
    <col min="3550" max="3550" width="9.5546875" style="16" customWidth="1"/>
    <col min="3551" max="3551" width="6.5546875" style="16" bestFit="1" customWidth="1"/>
    <col min="3552" max="3552" width="5.6640625" style="16"/>
    <col min="3553" max="3563" width="7.6640625" style="16" customWidth="1"/>
    <col min="3564" max="3564" width="4.6640625" style="16" customWidth="1"/>
    <col min="3565" max="3565" width="7.6640625" style="16" customWidth="1"/>
    <col min="3566" max="3566" width="6.33203125" style="16" customWidth="1"/>
    <col min="3567" max="3567" width="47.6640625" style="16" bestFit="1" customWidth="1"/>
    <col min="3568" max="3569" width="6.33203125" style="16" bestFit="1" customWidth="1"/>
    <col min="3570" max="3570" width="6.6640625" style="16" bestFit="1" customWidth="1"/>
    <col min="3571" max="3571" width="5.6640625" style="16"/>
    <col min="3572" max="3573" width="6.33203125" style="16" bestFit="1" customWidth="1"/>
    <col min="3574" max="3591" width="5.6640625" style="16"/>
    <col min="3592" max="3592" width="6.5546875" style="16" bestFit="1" customWidth="1"/>
    <col min="3593" max="3593" width="18.6640625" style="16" customWidth="1"/>
    <col min="3594" max="3594" width="4.33203125" style="16" customWidth="1"/>
    <col min="3595" max="3595" width="10.6640625" style="16" customWidth="1"/>
    <col min="3596" max="3607" width="9.5546875" style="16" customWidth="1"/>
    <col min="3608" max="3608" width="10.44140625" style="16" customWidth="1"/>
    <col min="3609" max="3609" width="11.44140625" style="16" customWidth="1"/>
    <col min="3610" max="3805" width="5.6640625" style="16"/>
    <col min="3806" max="3806" width="9.5546875" style="16" customWidth="1"/>
    <col min="3807" max="3807" width="6.5546875" style="16" bestFit="1" customWidth="1"/>
    <col min="3808" max="3808" width="5.6640625" style="16"/>
    <col min="3809" max="3819" width="7.6640625" style="16" customWidth="1"/>
    <col min="3820" max="3820" width="4.6640625" style="16" customWidth="1"/>
    <col min="3821" max="3821" width="7.6640625" style="16" customWidth="1"/>
    <col min="3822" max="3822" width="6.33203125" style="16" customWidth="1"/>
    <col min="3823" max="3823" width="47.6640625" style="16" bestFit="1" customWidth="1"/>
    <col min="3824" max="3825" width="6.33203125" style="16" bestFit="1" customWidth="1"/>
    <col min="3826" max="3826" width="6.6640625" style="16" bestFit="1" customWidth="1"/>
    <col min="3827" max="3827" width="5.6640625" style="16"/>
    <col min="3828" max="3829" width="6.33203125" style="16" bestFit="1" customWidth="1"/>
    <col min="3830" max="3847" width="5.6640625" style="16"/>
    <col min="3848" max="3848" width="6.5546875" style="16" bestFit="1" customWidth="1"/>
    <col min="3849" max="3849" width="18.6640625" style="16" customWidth="1"/>
    <col min="3850" max="3850" width="4.33203125" style="16" customWidth="1"/>
    <col min="3851" max="3851" width="10.6640625" style="16" customWidth="1"/>
    <col min="3852" max="3863" width="9.5546875" style="16" customWidth="1"/>
    <col min="3864" max="3864" width="10.44140625" style="16" customWidth="1"/>
    <col min="3865" max="3865" width="11.44140625" style="16" customWidth="1"/>
    <col min="3866" max="4061" width="5.6640625" style="16"/>
    <col min="4062" max="4062" width="9.5546875" style="16" customWidth="1"/>
    <col min="4063" max="4063" width="6.5546875" style="16" bestFit="1" customWidth="1"/>
    <col min="4064" max="4064" width="5.6640625" style="16"/>
    <col min="4065" max="4075" width="7.6640625" style="16" customWidth="1"/>
    <col min="4076" max="4076" width="4.6640625" style="16" customWidth="1"/>
    <col min="4077" max="4077" width="7.6640625" style="16" customWidth="1"/>
    <col min="4078" max="4078" width="6.33203125" style="16" customWidth="1"/>
    <col min="4079" max="4079" width="47.6640625" style="16" bestFit="1" customWidth="1"/>
    <col min="4080" max="4081" width="6.33203125" style="16" bestFit="1" customWidth="1"/>
    <col min="4082" max="4082" width="6.6640625" style="16" bestFit="1" customWidth="1"/>
    <col min="4083" max="4083" width="5.6640625" style="16"/>
    <col min="4084" max="4085" width="6.33203125" style="16" bestFit="1" customWidth="1"/>
    <col min="4086" max="4103" width="5.6640625" style="16"/>
    <col min="4104" max="4104" width="6.5546875" style="16" bestFit="1" customWidth="1"/>
    <col min="4105" max="4105" width="18.6640625" style="16" customWidth="1"/>
    <col min="4106" max="4106" width="4.33203125" style="16" customWidth="1"/>
    <col min="4107" max="4107" width="10.6640625" style="16" customWidth="1"/>
    <col min="4108" max="4119" width="9.5546875" style="16" customWidth="1"/>
    <col min="4120" max="4120" width="10.44140625" style="16" customWidth="1"/>
    <col min="4121" max="4121" width="11.44140625" style="16" customWidth="1"/>
    <col min="4122" max="4317" width="5.6640625" style="16"/>
    <col min="4318" max="4318" width="9.5546875" style="16" customWidth="1"/>
    <col min="4319" max="4319" width="6.5546875" style="16" bestFit="1" customWidth="1"/>
    <col min="4320" max="4320" width="5.6640625" style="16"/>
    <col min="4321" max="4331" width="7.6640625" style="16" customWidth="1"/>
    <col min="4332" max="4332" width="4.6640625" style="16" customWidth="1"/>
    <col min="4333" max="4333" width="7.6640625" style="16" customWidth="1"/>
    <col min="4334" max="4334" width="6.33203125" style="16" customWidth="1"/>
    <col min="4335" max="4335" width="47.6640625" style="16" bestFit="1" customWidth="1"/>
    <col min="4336" max="4337" width="6.33203125" style="16" bestFit="1" customWidth="1"/>
    <col min="4338" max="4338" width="6.6640625" style="16" bestFit="1" customWidth="1"/>
    <col min="4339" max="4339" width="5.6640625" style="16"/>
    <col min="4340" max="4341" width="6.33203125" style="16" bestFit="1" customWidth="1"/>
    <col min="4342" max="4359" width="5.6640625" style="16"/>
    <col min="4360" max="4360" width="6.5546875" style="16" bestFit="1" customWidth="1"/>
    <col min="4361" max="4361" width="18.6640625" style="16" customWidth="1"/>
    <col min="4362" max="4362" width="4.33203125" style="16" customWidth="1"/>
    <col min="4363" max="4363" width="10.6640625" style="16" customWidth="1"/>
    <col min="4364" max="4375" width="9.5546875" style="16" customWidth="1"/>
    <col min="4376" max="4376" width="10.44140625" style="16" customWidth="1"/>
    <col min="4377" max="4377" width="11.44140625" style="16" customWidth="1"/>
    <col min="4378" max="4573" width="5.6640625" style="16"/>
    <col min="4574" max="4574" width="9.5546875" style="16" customWidth="1"/>
    <col min="4575" max="4575" width="6.5546875" style="16" bestFit="1" customWidth="1"/>
    <col min="4576" max="4576" width="5.6640625" style="16"/>
    <col min="4577" max="4587" width="7.6640625" style="16" customWidth="1"/>
    <col min="4588" max="4588" width="4.6640625" style="16" customWidth="1"/>
    <col min="4589" max="4589" width="7.6640625" style="16" customWidth="1"/>
    <col min="4590" max="4590" width="6.33203125" style="16" customWidth="1"/>
    <col min="4591" max="4591" width="47.6640625" style="16" bestFit="1" customWidth="1"/>
    <col min="4592" max="4593" width="6.33203125" style="16" bestFit="1" customWidth="1"/>
    <col min="4594" max="4594" width="6.6640625" style="16" bestFit="1" customWidth="1"/>
    <col min="4595" max="4595" width="5.6640625" style="16"/>
    <col min="4596" max="4597" width="6.33203125" style="16" bestFit="1" customWidth="1"/>
    <col min="4598" max="4615" width="5.6640625" style="16"/>
    <col min="4616" max="4616" width="6.5546875" style="16" bestFit="1" customWidth="1"/>
    <col min="4617" max="4617" width="18.6640625" style="16" customWidth="1"/>
    <col min="4618" max="4618" width="4.33203125" style="16" customWidth="1"/>
    <col min="4619" max="4619" width="10.6640625" style="16" customWidth="1"/>
    <col min="4620" max="4631" width="9.5546875" style="16" customWidth="1"/>
    <col min="4632" max="4632" width="10.44140625" style="16" customWidth="1"/>
    <col min="4633" max="4633" width="11.44140625" style="16" customWidth="1"/>
    <col min="4634" max="4829" width="5.6640625" style="16"/>
    <col min="4830" max="4830" width="9.5546875" style="16" customWidth="1"/>
    <col min="4831" max="4831" width="6.5546875" style="16" bestFit="1" customWidth="1"/>
    <col min="4832" max="4832" width="5.6640625" style="16"/>
    <col min="4833" max="4843" width="7.6640625" style="16" customWidth="1"/>
    <col min="4844" max="4844" width="4.6640625" style="16" customWidth="1"/>
    <col min="4845" max="4845" width="7.6640625" style="16" customWidth="1"/>
    <col min="4846" max="4846" width="6.33203125" style="16" customWidth="1"/>
    <col min="4847" max="4847" width="47.6640625" style="16" bestFit="1" customWidth="1"/>
    <col min="4848" max="4849" width="6.33203125" style="16" bestFit="1" customWidth="1"/>
    <col min="4850" max="4850" width="6.6640625" style="16" bestFit="1" customWidth="1"/>
    <col min="4851" max="4851" width="5.6640625" style="16"/>
    <col min="4852" max="4853" width="6.33203125" style="16" bestFit="1" customWidth="1"/>
    <col min="4854" max="4871" width="5.6640625" style="16"/>
    <col min="4872" max="4872" width="6.5546875" style="16" bestFit="1" customWidth="1"/>
    <col min="4873" max="4873" width="18.6640625" style="16" customWidth="1"/>
    <col min="4874" max="4874" width="4.33203125" style="16" customWidth="1"/>
    <col min="4875" max="4875" width="10.6640625" style="16" customWidth="1"/>
    <col min="4876" max="4887" width="9.5546875" style="16" customWidth="1"/>
    <col min="4888" max="4888" width="10.44140625" style="16" customWidth="1"/>
    <col min="4889" max="4889" width="11.44140625" style="16" customWidth="1"/>
    <col min="4890" max="5085" width="5.6640625" style="16"/>
    <col min="5086" max="5086" width="9.5546875" style="16" customWidth="1"/>
    <col min="5087" max="5087" width="6.5546875" style="16" bestFit="1" customWidth="1"/>
    <col min="5088" max="5088" width="5.6640625" style="16"/>
    <col min="5089" max="5099" width="7.6640625" style="16" customWidth="1"/>
    <col min="5100" max="5100" width="4.6640625" style="16" customWidth="1"/>
    <col min="5101" max="5101" width="7.6640625" style="16" customWidth="1"/>
    <col min="5102" max="5102" width="6.33203125" style="16" customWidth="1"/>
    <col min="5103" max="5103" width="47.6640625" style="16" bestFit="1" customWidth="1"/>
    <col min="5104" max="5105" width="6.33203125" style="16" bestFit="1" customWidth="1"/>
    <col min="5106" max="5106" width="6.6640625" style="16" bestFit="1" customWidth="1"/>
    <col min="5107" max="5107" width="5.6640625" style="16"/>
    <col min="5108" max="5109" width="6.33203125" style="16" bestFit="1" customWidth="1"/>
    <col min="5110" max="5127" width="5.6640625" style="16"/>
    <col min="5128" max="5128" width="6.5546875" style="16" bestFit="1" customWidth="1"/>
    <col min="5129" max="5129" width="18.6640625" style="16" customWidth="1"/>
    <col min="5130" max="5130" width="4.33203125" style="16" customWidth="1"/>
    <col min="5131" max="5131" width="10.6640625" style="16" customWidth="1"/>
    <col min="5132" max="5143" width="9.5546875" style="16" customWidth="1"/>
    <col min="5144" max="5144" width="10.44140625" style="16" customWidth="1"/>
    <col min="5145" max="5145" width="11.44140625" style="16" customWidth="1"/>
    <col min="5146" max="5341" width="5.6640625" style="16"/>
    <col min="5342" max="5342" width="9.5546875" style="16" customWidth="1"/>
    <col min="5343" max="5343" width="6.5546875" style="16" bestFit="1" customWidth="1"/>
    <col min="5344" max="5344" width="5.6640625" style="16"/>
    <col min="5345" max="5355" width="7.6640625" style="16" customWidth="1"/>
    <col min="5356" max="5356" width="4.6640625" style="16" customWidth="1"/>
    <col min="5357" max="5357" width="7.6640625" style="16" customWidth="1"/>
    <col min="5358" max="5358" width="6.33203125" style="16" customWidth="1"/>
    <col min="5359" max="5359" width="47.6640625" style="16" bestFit="1" customWidth="1"/>
    <col min="5360" max="5361" width="6.33203125" style="16" bestFit="1" customWidth="1"/>
    <col min="5362" max="5362" width="6.6640625" style="16" bestFit="1" customWidth="1"/>
    <col min="5363" max="5363" width="5.6640625" style="16"/>
    <col min="5364" max="5365" width="6.33203125" style="16" bestFit="1" customWidth="1"/>
    <col min="5366" max="5383" width="5.6640625" style="16"/>
    <col min="5384" max="5384" width="6.5546875" style="16" bestFit="1" customWidth="1"/>
    <col min="5385" max="5385" width="18.6640625" style="16" customWidth="1"/>
    <col min="5386" max="5386" width="4.33203125" style="16" customWidth="1"/>
    <col min="5387" max="5387" width="10.6640625" style="16" customWidth="1"/>
    <col min="5388" max="5399" width="9.5546875" style="16" customWidth="1"/>
    <col min="5400" max="5400" width="10.44140625" style="16" customWidth="1"/>
    <col min="5401" max="5401" width="11.44140625" style="16" customWidth="1"/>
    <col min="5402" max="5597" width="5.6640625" style="16"/>
    <col min="5598" max="5598" width="9.5546875" style="16" customWidth="1"/>
    <col min="5599" max="5599" width="6.5546875" style="16" bestFit="1" customWidth="1"/>
    <col min="5600" max="5600" width="5.6640625" style="16"/>
    <col min="5601" max="5611" width="7.6640625" style="16" customWidth="1"/>
    <col min="5612" max="5612" width="4.6640625" style="16" customWidth="1"/>
    <col min="5613" max="5613" width="7.6640625" style="16" customWidth="1"/>
    <col min="5614" max="5614" width="6.33203125" style="16" customWidth="1"/>
    <col min="5615" max="5615" width="47.6640625" style="16" bestFit="1" customWidth="1"/>
    <col min="5616" max="5617" width="6.33203125" style="16" bestFit="1" customWidth="1"/>
    <col min="5618" max="5618" width="6.6640625" style="16" bestFit="1" customWidth="1"/>
    <col min="5619" max="5619" width="5.6640625" style="16"/>
    <col min="5620" max="5621" width="6.33203125" style="16" bestFit="1" customWidth="1"/>
    <col min="5622" max="5639" width="5.6640625" style="16"/>
    <col min="5640" max="5640" width="6.5546875" style="16" bestFit="1" customWidth="1"/>
    <col min="5641" max="5641" width="18.6640625" style="16" customWidth="1"/>
    <col min="5642" max="5642" width="4.33203125" style="16" customWidth="1"/>
    <col min="5643" max="5643" width="10.6640625" style="16" customWidth="1"/>
    <col min="5644" max="5655" width="9.5546875" style="16" customWidth="1"/>
    <col min="5656" max="5656" width="10.44140625" style="16" customWidth="1"/>
    <col min="5657" max="5657" width="11.44140625" style="16" customWidth="1"/>
    <col min="5658" max="5853" width="5.6640625" style="16"/>
    <col min="5854" max="5854" width="9.5546875" style="16" customWidth="1"/>
    <col min="5855" max="5855" width="6.5546875" style="16" bestFit="1" customWidth="1"/>
    <col min="5856" max="5856" width="5.6640625" style="16"/>
    <col min="5857" max="5867" width="7.6640625" style="16" customWidth="1"/>
    <col min="5868" max="5868" width="4.6640625" style="16" customWidth="1"/>
    <col min="5869" max="5869" width="7.6640625" style="16" customWidth="1"/>
    <col min="5870" max="5870" width="6.33203125" style="16" customWidth="1"/>
    <col min="5871" max="5871" width="47.6640625" style="16" bestFit="1" customWidth="1"/>
    <col min="5872" max="5873" width="6.33203125" style="16" bestFit="1" customWidth="1"/>
    <col min="5874" max="5874" width="6.6640625" style="16" bestFit="1" customWidth="1"/>
    <col min="5875" max="5875" width="5.6640625" style="16"/>
    <col min="5876" max="5877" width="6.33203125" style="16" bestFit="1" customWidth="1"/>
    <col min="5878" max="5895" width="5.6640625" style="16"/>
    <col min="5896" max="5896" width="6.5546875" style="16" bestFit="1" customWidth="1"/>
    <col min="5897" max="5897" width="18.6640625" style="16" customWidth="1"/>
    <col min="5898" max="5898" width="4.33203125" style="16" customWidth="1"/>
    <col min="5899" max="5899" width="10.6640625" style="16" customWidth="1"/>
    <col min="5900" max="5911" width="9.5546875" style="16" customWidth="1"/>
    <col min="5912" max="5912" width="10.44140625" style="16" customWidth="1"/>
    <col min="5913" max="5913" width="11.44140625" style="16" customWidth="1"/>
    <col min="5914" max="6109" width="5.6640625" style="16"/>
    <col min="6110" max="6110" width="9.5546875" style="16" customWidth="1"/>
    <col min="6111" max="6111" width="6.5546875" style="16" bestFit="1" customWidth="1"/>
    <col min="6112" max="6112" width="5.6640625" style="16"/>
    <col min="6113" max="6123" width="7.6640625" style="16" customWidth="1"/>
    <col min="6124" max="6124" width="4.6640625" style="16" customWidth="1"/>
    <col min="6125" max="6125" width="7.6640625" style="16" customWidth="1"/>
    <col min="6126" max="6126" width="6.33203125" style="16" customWidth="1"/>
    <col min="6127" max="6127" width="47.6640625" style="16" bestFit="1" customWidth="1"/>
    <col min="6128" max="6129" width="6.33203125" style="16" bestFit="1" customWidth="1"/>
    <col min="6130" max="6130" width="6.6640625" style="16" bestFit="1" customWidth="1"/>
    <col min="6131" max="6131" width="5.6640625" style="16"/>
    <col min="6132" max="6133" width="6.33203125" style="16" bestFit="1" customWidth="1"/>
    <col min="6134" max="6151" width="5.6640625" style="16"/>
    <col min="6152" max="6152" width="6.5546875" style="16" bestFit="1" customWidth="1"/>
    <col min="6153" max="6153" width="18.6640625" style="16" customWidth="1"/>
    <col min="6154" max="6154" width="4.33203125" style="16" customWidth="1"/>
    <col min="6155" max="6155" width="10.6640625" style="16" customWidth="1"/>
    <col min="6156" max="6167" width="9.5546875" style="16" customWidth="1"/>
    <col min="6168" max="6168" width="10.44140625" style="16" customWidth="1"/>
    <col min="6169" max="6169" width="11.44140625" style="16" customWidth="1"/>
    <col min="6170" max="6365" width="5.6640625" style="16"/>
    <col min="6366" max="6366" width="9.5546875" style="16" customWidth="1"/>
    <col min="6367" max="6367" width="6.5546875" style="16" bestFit="1" customWidth="1"/>
    <col min="6368" max="6368" width="5.6640625" style="16"/>
    <col min="6369" max="6379" width="7.6640625" style="16" customWidth="1"/>
    <col min="6380" max="6380" width="4.6640625" style="16" customWidth="1"/>
    <col min="6381" max="6381" width="7.6640625" style="16" customWidth="1"/>
    <col min="6382" max="6382" width="6.33203125" style="16" customWidth="1"/>
    <col min="6383" max="6383" width="47.6640625" style="16" bestFit="1" customWidth="1"/>
    <col min="6384" max="6385" width="6.33203125" style="16" bestFit="1" customWidth="1"/>
    <col min="6386" max="6386" width="6.6640625" style="16" bestFit="1" customWidth="1"/>
    <col min="6387" max="6387" width="5.6640625" style="16"/>
    <col min="6388" max="6389" width="6.33203125" style="16" bestFit="1" customWidth="1"/>
    <col min="6390" max="6407" width="5.6640625" style="16"/>
    <col min="6408" max="6408" width="6.5546875" style="16" bestFit="1" customWidth="1"/>
    <col min="6409" max="6409" width="18.6640625" style="16" customWidth="1"/>
    <col min="6410" max="6410" width="4.33203125" style="16" customWidth="1"/>
    <col min="6411" max="6411" width="10.6640625" style="16" customWidth="1"/>
    <col min="6412" max="6423" width="9.5546875" style="16" customWidth="1"/>
    <col min="6424" max="6424" width="10.44140625" style="16" customWidth="1"/>
    <col min="6425" max="6425" width="11.44140625" style="16" customWidth="1"/>
    <col min="6426" max="6621" width="5.6640625" style="16"/>
    <col min="6622" max="6622" width="9.5546875" style="16" customWidth="1"/>
    <col min="6623" max="6623" width="6.5546875" style="16" bestFit="1" customWidth="1"/>
    <col min="6624" max="6624" width="5.6640625" style="16"/>
    <col min="6625" max="6635" width="7.6640625" style="16" customWidth="1"/>
    <col min="6636" max="6636" width="4.6640625" style="16" customWidth="1"/>
    <col min="6637" max="6637" width="7.6640625" style="16" customWidth="1"/>
    <col min="6638" max="6638" width="6.33203125" style="16" customWidth="1"/>
    <col min="6639" max="6639" width="47.6640625" style="16" bestFit="1" customWidth="1"/>
    <col min="6640" max="6641" width="6.33203125" style="16" bestFit="1" customWidth="1"/>
    <col min="6642" max="6642" width="6.6640625" style="16" bestFit="1" customWidth="1"/>
    <col min="6643" max="6643" width="5.6640625" style="16"/>
    <col min="6644" max="6645" width="6.33203125" style="16" bestFit="1" customWidth="1"/>
    <col min="6646" max="6663" width="5.6640625" style="16"/>
    <col min="6664" max="6664" width="6.5546875" style="16" bestFit="1" customWidth="1"/>
    <col min="6665" max="6665" width="18.6640625" style="16" customWidth="1"/>
    <col min="6666" max="6666" width="4.33203125" style="16" customWidth="1"/>
    <col min="6667" max="6667" width="10.6640625" style="16" customWidth="1"/>
    <col min="6668" max="6679" width="9.5546875" style="16" customWidth="1"/>
    <col min="6680" max="6680" width="10.44140625" style="16" customWidth="1"/>
    <col min="6681" max="6681" width="11.44140625" style="16" customWidth="1"/>
    <col min="6682" max="6877" width="5.6640625" style="16"/>
    <col min="6878" max="6878" width="9.5546875" style="16" customWidth="1"/>
    <col min="6879" max="6879" width="6.5546875" style="16" bestFit="1" customWidth="1"/>
    <col min="6880" max="6880" width="5.6640625" style="16"/>
    <col min="6881" max="6891" width="7.6640625" style="16" customWidth="1"/>
    <col min="6892" max="6892" width="4.6640625" style="16" customWidth="1"/>
    <col min="6893" max="6893" width="7.6640625" style="16" customWidth="1"/>
    <col min="6894" max="6894" width="6.33203125" style="16" customWidth="1"/>
    <col min="6895" max="6895" width="47.6640625" style="16" bestFit="1" customWidth="1"/>
    <col min="6896" max="6897" width="6.33203125" style="16" bestFit="1" customWidth="1"/>
    <col min="6898" max="6898" width="6.6640625" style="16" bestFit="1" customWidth="1"/>
    <col min="6899" max="6899" width="5.6640625" style="16"/>
    <col min="6900" max="6901" width="6.33203125" style="16" bestFit="1" customWidth="1"/>
    <col min="6902" max="6919" width="5.6640625" style="16"/>
    <col min="6920" max="6920" width="6.5546875" style="16" bestFit="1" customWidth="1"/>
    <col min="6921" max="6921" width="18.6640625" style="16" customWidth="1"/>
    <col min="6922" max="6922" width="4.33203125" style="16" customWidth="1"/>
    <col min="6923" max="6923" width="10.6640625" style="16" customWidth="1"/>
    <col min="6924" max="6935" width="9.5546875" style="16" customWidth="1"/>
    <col min="6936" max="6936" width="10.44140625" style="16" customWidth="1"/>
    <col min="6937" max="6937" width="11.44140625" style="16" customWidth="1"/>
    <col min="6938" max="7133" width="5.6640625" style="16"/>
    <col min="7134" max="7134" width="9.5546875" style="16" customWidth="1"/>
    <col min="7135" max="7135" width="6.5546875" style="16" bestFit="1" customWidth="1"/>
    <col min="7136" max="7136" width="5.6640625" style="16"/>
    <col min="7137" max="7147" width="7.6640625" style="16" customWidth="1"/>
    <col min="7148" max="7148" width="4.6640625" style="16" customWidth="1"/>
    <col min="7149" max="7149" width="7.6640625" style="16" customWidth="1"/>
    <col min="7150" max="7150" width="6.33203125" style="16" customWidth="1"/>
    <col min="7151" max="7151" width="47.6640625" style="16" bestFit="1" customWidth="1"/>
    <col min="7152" max="7153" width="6.33203125" style="16" bestFit="1" customWidth="1"/>
    <col min="7154" max="7154" width="6.6640625" style="16" bestFit="1" customWidth="1"/>
    <col min="7155" max="7155" width="5.6640625" style="16"/>
    <col min="7156" max="7157" width="6.33203125" style="16" bestFit="1" customWidth="1"/>
    <col min="7158" max="7175" width="5.6640625" style="16"/>
    <col min="7176" max="7176" width="6.5546875" style="16" bestFit="1" customWidth="1"/>
    <col min="7177" max="7177" width="18.6640625" style="16" customWidth="1"/>
    <col min="7178" max="7178" width="4.33203125" style="16" customWidth="1"/>
    <col min="7179" max="7179" width="10.6640625" style="16" customWidth="1"/>
    <col min="7180" max="7191" width="9.5546875" style="16" customWidth="1"/>
    <col min="7192" max="7192" width="10.44140625" style="16" customWidth="1"/>
    <col min="7193" max="7193" width="11.44140625" style="16" customWidth="1"/>
    <col min="7194" max="7389" width="5.6640625" style="16"/>
    <col min="7390" max="7390" width="9.5546875" style="16" customWidth="1"/>
    <col min="7391" max="7391" width="6.5546875" style="16" bestFit="1" customWidth="1"/>
    <col min="7392" max="7392" width="5.6640625" style="16"/>
    <col min="7393" max="7403" width="7.6640625" style="16" customWidth="1"/>
    <col min="7404" max="7404" width="4.6640625" style="16" customWidth="1"/>
    <col min="7405" max="7405" width="7.6640625" style="16" customWidth="1"/>
    <col min="7406" max="7406" width="6.33203125" style="16" customWidth="1"/>
    <col min="7407" max="7407" width="47.6640625" style="16" bestFit="1" customWidth="1"/>
    <col min="7408" max="7409" width="6.33203125" style="16" bestFit="1" customWidth="1"/>
    <col min="7410" max="7410" width="6.6640625" style="16" bestFit="1" customWidth="1"/>
    <col min="7411" max="7411" width="5.6640625" style="16"/>
    <col min="7412" max="7413" width="6.33203125" style="16" bestFit="1" customWidth="1"/>
    <col min="7414" max="7431" width="5.6640625" style="16"/>
    <col min="7432" max="7432" width="6.5546875" style="16" bestFit="1" customWidth="1"/>
    <col min="7433" max="7433" width="18.6640625" style="16" customWidth="1"/>
    <col min="7434" max="7434" width="4.33203125" style="16" customWidth="1"/>
    <col min="7435" max="7435" width="10.6640625" style="16" customWidth="1"/>
    <col min="7436" max="7447" width="9.5546875" style="16" customWidth="1"/>
    <col min="7448" max="7448" width="10.44140625" style="16" customWidth="1"/>
    <col min="7449" max="7449" width="11.44140625" style="16" customWidth="1"/>
    <col min="7450" max="7645" width="5.6640625" style="16"/>
    <col min="7646" max="7646" width="9.5546875" style="16" customWidth="1"/>
    <col min="7647" max="7647" width="6.5546875" style="16" bestFit="1" customWidth="1"/>
    <col min="7648" max="7648" width="5.6640625" style="16"/>
    <col min="7649" max="7659" width="7.6640625" style="16" customWidth="1"/>
    <col min="7660" max="7660" width="4.6640625" style="16" customWidth="1"/>
    <col min="7661" max="7661" width="7.6640625" style="16" customWidth="1"/>
    <col min="7662" max="7662" width="6.33203125" style="16" customWidth="1"/>
    <col min="7663" max="7663" width="47.6640625" style="16" bestFit="1" customWidth="1"/>
    <col min="7664" max="7665" width="6.33203125" style="16" bestFit="1" customWidth="1"/>
    <col min="7666" max="7666" width="6.6640625" style="16" bestFit="1" customWidth="1"/>
    <col min="7667" max="7667" width="5.6640625" style="16"/>
    <col min="7668" max="7669" width="6.33203125" style="16" bestFit="1" customWidth="1"/>
    <col min="7670" max="7687" width="5.6640625" style="16"/>
    <col min="7688" max="7688" width="6.5546875" style="16" bestFit="1" customWidth="1"/>
    <col min="7689" max="7689" width="18.6640625" style="16" customWidth="1"/>
    <col min="7690" max="7690" width="4.33203125" style="16" customWidth="1"/>
    <col min="7691" max="7691" width="10.6640625" style="16" customWidth="1"/>
    <col min="7692" max="7703" width="9.5546875" style="16" customWidth="1"/>
    <col min="7704" max="7704" width="10.44140625" style="16" customWidth="1"/>
    <col min="7705" max="7705" width="11.44140625" style="16" customWidth="1"/>
    <col min="7706" max="7901" width="5.6640625" style="16"/>
    <col min="7902" max="7902" width="9.5546875" style="16" customWidth="1"/>
    <col min="7903" max="7903" width="6.5546875" style="16" bestFit="1" customWidth="1"/>
    <col min="7904" max="7904" width="5.6640625" style="16"/>
    <col min="7905" max="7915" width="7.6640625" style="16" customWidth="1"/>
    <col min="7916" max="7916" width="4.6640625" style="16" customWidth="1"/>
    <col min="7917" max="7917" width="7.6640625" style="16" customWidth="1"/>
    <col min="7918" max="7918" width="6.33203125" style="16" customWidth="1"/>
    <col min="7919" max="7919" width="47.6640625" style="16" bestFit="1" customWidth="1"/>
    <col min="7920" max="7921" width="6.33203125" style="16" bestFit="1" customWidth="1"/>
    <col min="7922" max="7922" width="6.6640625" style="16" bestFit="1" customWidth="1"/>
    <col min="7923" max="7923" width="5.6640625" style="16"/>
    <col min="7924" max="7925" width="6.33203125" style="16" bestFit="1" customWidth="1"/>
    <col min="7926" max="7943" width="5.6640625" style="16"/>
    <col min="7944" max="7944" width="6.5546875" style="16" bestFit="1" customWidth="1"/>
    <col min="7945" max="7945" width="18.6640625" style="16" customWidth="1"/>
    <col min="7946" max="7946" width="4.33203125" style="16" customWidth="1"/>
    <col min="7947" max="7947" width="10.6640625" style="16" customWidth="1"/>
    <col min="7948" max="7959" width="9.5546875" style="16" customWidth="1"/>
    <col min="7960" max="7960" width="10.44140625" style="16" customWidth="1"/>
    <col min="7961" max="7961" width="11.44140625" style="16" customWidth="1"/>
    <col min="7962" max="8157" width="5.6640625" style="16"/>
    <col min="8158" max="8158" width="9.5546875" style="16" customWidth="1"/>
    <col min="8159" max="8159" width="6.5546875" style="16" bestFit="1" customWidth="1"/>
    <col min="8160" max="8160" width="5.6640625" style="16"/>
    <col min="8161" max="8171" width="7.6640625" style="16" customWidth="1"/>
    <col min="8172" max="8172" width="4.6640625" style="16" customWidth="1"/>
    <col min="8173" max="8173" width="7.6640625" style="16" customWidth="1"/>
    <col min="8174" max="8174" width="6.33203125" style="16" customWidth="1"/>
    <col min="8175" max="8175" width="47.6640625" style="16" bestFit="1" customWidth="1"/>
    <col min="8176" max="8177" width="6.33203125" style="16" bestFit="1" customWidth="1"/>
    <col min="8178" max="8178" width="6.6640625" style="16" bestFit="1" customWidth="1"/>
    <col min="8179" max="8179" width="5.6640625" style="16"/>
    <col min="8180" max="8181" width="6.33203125" style="16" bestFit="1" customWidth="1"/>
    <col min="8182" max="8199" width="5.6640625" style="16"/>
    <col min="8200" max="8200" width="6.5546875" style="16" bestFit="1" customWidth="1"/>
    <col min="8201" max="8201" width="18.6640625" style="16" customWidth="1"/>
    <col min="8202" max="8202" width="4.33203125" style="16" customWidth="1"/>
    <col min="8203" max="8203" width="10.6640625" style="16" customWidth="1"/>
    <col min="8204" max="8215" width="9.5546875" style="16" customWidth="1"/>
    <col min="8216" max="8216" width="10.44140625" style="16" customWidth="1"/>
    <col min="8217" max="8217" width="11.44140625" style="16" customWidth="1"/>
    <col min="8218" max="8413" width="5.6640625" style="16"/>
    <col min="8414" max="8414" width="9.5546875" style="16" customWidth="1"/>
    <col min="8415" max="8415" width="6.5546875" style="16" bestFit="1" customWidth="1"/>
    <col min="8416" max="8416" width="5.6640625" style="16"/>
    <col min="8417" max="8427" width="7.6640625" style="16" customWidth="1"/>
    <col min="8428" max="8428" width="4.6640625" style="16" customWidth="1"/>
    <col min="8429" max="8429" width="7.6640625" style="16" customWidth="1"/>
    <col min="8430" max="8430" width="6.33203125" style="16" customWidth="1"/>
    <col min="8431" max="8431" width="47.6640625" style="16" bestFit="1" customWidth="1"/>
    <col min="8432" max="8433" width="6.33203125" style="16" bestFit="1" customWidth="1"/>
    <col min="8434" max="8434" width="6.6640625" style="16" bestFit="1" customWidth="1"/>
    <col min="8435" max="8435" width="5.6640625" style="16"/>
    <col min="8436" max="8437" width="6.33203125" style="16" bestFit="1" customWidth="1"/>
    <col min="8438" max="8455" width="5.6640625" style="16"/>
    <col min="8456" max="8456" width="6.5546875" style="16" bestFit="1" customWidth="1"/>
    <col min="8457" max="8457" width="18.6640625" style="16" customWidth="1"/>
    <col min="8458" max="8458" width="4.33203125" style="16" customWidth="1"/>
    <col min="8459" max="8459" width="10.6640625" style="16" customWidth="1"/>
    <col min="8460" max="8471" width="9.5546875" style="16" customWidth="1"/>
    <col min="8472" max="8472" width="10.44140625" style="16" customWidth="1"/>
    <col min="8473" max="8473" width="11.44140625" style="16" customWidth="1"/>
    <col min="8474" max="8669" width="5.6640625" style="16"/>
    <col min="8670" max="8670" width="9.5546875" style="16" customWidth="1"/>
    <col min="8671" max="8671" width="6.5546875" style="16" bestFit="1" customWidth="1"/>
    <col min="8672" max="8672" width="5.6640625" style="16"/>
    <col min="8673" max="8683" width="7.6640625" style="16" customWidth="1"/>
    <col min="8684" max="8684" width="4.6640625" style="16" customWidth="1"/>
    <col min="8685" max="8685" width="7.6640625" style="16" customWidth="1"/>
    <col min="8686" max="8686" width="6.33203125" style="16" customWidth="1"/>
    <col min="8687" max="8687" width="47.6640625" style="16" bestFit="1" customWidth="1"/>
    <col min="8688" max="8689" width="6.33203125" style="16" bestFit="1" customWidth="1"/>
    <col min="8690" max="8690" width="6.6640625" style="16" bestFit="1" customWidth="1"/>
    <col min="8691" max="8691" width="5.6640625" style="16"/>
    <col min="8692" max="8693" width="6.33203125" style="16" bestFit="1" customWidth="1"/>
    <col min="8694" max="8711" width="5.6640625" style="16"/>
    <col min="8712" max="8712" width="6.5546875" style="16" bestFit="1" customWidth="1"/>
    <col min="8713" max="8713" width="18.6640625" style="16" customWidth="1"/>
    <col min="8714" max="8714" width="4.33203125" style="16" customWidth="1"/>
    <col min="8715" max="8715" width="10.6640625" style="16" customWidth="1"/>
    <col min="8716" max="8727" width="9.5546875" style="16" customWidth="1"/>
    <col min="8728" max="8728" width="10.44140625" style="16" customWidth="1"/>
    <col min="8729" max="8729" width="11.44140625" style="16" customWidth="1"/>
    <col min="8730" max="8925" width="5.6640625" style="16"/>
    <col min="8926" max="8926" width="9.5546875" style="16" customWidth="1"/>
    <col min="8927" max="8927" width="6.5546875" style="16" bestFit="1" customWidth="1"/>
    <col min="8928" max="8928" width="5.6640625" style="16"/>
    <col min="8929" max="8939" width="7.6640625" style="16" customWidth="1"/>
    <col min="8940" max="8940" width="4.6640625" style="16" customWidth="1"/>
    <col min="8941" max="8941" width="7.6640625" style="16" customWidth="1"/>
    <col min="8942" max="8942" width="6.33203125" style="16" customWidth="1"/>
    <col min="8943" max="8943" width="47.6640625" style="16" bestFit="1" customWidth="1"/>
    <col min="8944" max="8945" width="6.33203125" style="16" bestFit="1" customWidth="1"/>
    <col min="8946" max="8946" width="6.6640625" style="16" bestFit="1" customWidth="1"/>
    <col min="8947" max="8947" width="5.6640625" style="16"/>
    <col min="8948" max="8949" width="6.33203125" style="16" bestFit="1" customWidth="1"/>
    <col min="8950" max="8967" width="5.6640625" style="16"/>
    <col min="8968" max="8968" width="6.5546875" style="16" bestFit="1" customWidth="1"/>
    <col min="8969" max="8969" width="18.6640625" style="16" customWidth="1"/>
    <col min="8970" max="8970" width="4.33203125" style="16" customWidth="1"/>
    <col min="8971" max="8971" width="10.6640625" style="16" customWidth="1"/>
    <col min="8972" max="8983" width="9.5546875" style="16" customWidth="1"/>
    <col min="8984" max="8984" width="10.44140625" style="16" customWidth="1"/>
    <col min="8985" max="8985" width="11.44140625" style="16" customWidth="1"/>
    <col min="8986" max="9181" width="5.6640625" style="16"/>
    <col min="9182" max="9182" width="9.5546875" style="16" customWidth="1"/>
    <col min="9183" max="9183" width="6.5546875" style="16" bestFit="1" customWidth="1"/>
    <col min="9184" max="9184" width="5.6640625" style="16"/>
    <col min="9185" max="9195" width="7.6640625" style="16" customWidth="1"/>
    <col min="9196" max="9196" width="4.6640625" style="16" customWidth="1"/>
    <col min="9197" max="9197" width="7.6640625" style="16" customWidth="1"/>
    <col min="9198" max="9198" width="6.33203125" style="16" customWidth="1"/>
    <col min="9199" max="9199" width="47.6640625" style="16" bestFit="1" customWidth="1"/>
    <col min="9200" max="9201" width="6.33203125" style="16" bestFit="1" customWidth="1"/>
    <col min="9202" max="9202" width="6.6640625" style="16" bestFit="1" customWidth="1"/>
    <col min="9203" max="9203" width="5.6640625" style="16"/>
    <col min="9204" max="9205" width="6.33203125" style="16" bestFit="1" customWidth="1"/>
    <col min="9206" max="9223" width="5.6640625" style="16"/>
    <col min="9224" max="9224" width="6.5546875" style="16" bestFit="1" customWidth="1"/>
    <col min="9225" max="9225" width="18.6640625" style="16" customWidth="1"/>
    <col min="9226" max="9226" width="4.33203125" style="16" customWidth="1"/>
    <col min="9227" max="9227" width="10.6640625" style="16" customWidth="1"/>
    <col min="9228" max="9239" width="9.5546875" style="16" customWidth="1"/>
    <col min="9240" max="9240" width="10.44140625" style="16" customWidth="1"/>
    <col min="9241" max="9241" width="11.44140625" style="16" customWidth="1"/>
    <col min="9242" max="9437" width="5.6640625" style="16"/>
    <col min="9438" max="9438" width="9.5546875" style="16" customWidth="1"/>
    <col min="9439" max="9439" width="6.5546875" style="16" bestFit="1" customWidth="1"/>
    <col min="9440" max="9440" width="5.6640625" style="16"/>
    <col min="9441" max="9451" width="7.6640625" style="16" customWidth="1"/>
    <col min="9452" max="9452" width="4.6640625" style="16" customWidth="1"/>
    <col min="9453" max="9453" width="7.6640625" style="16" customWidth="1"/>
    <col min="9454" max="9454" width="6.33203125" style="16" customWidth="1"/>
    <col min="9455" max="9455" width="47.6640625" style="16" bestFit="1" customWidth="1"/>
    <col min="9456" max="9457" width="6.33203125" style="16" bestFit="1" customWidth="1"/>
    <col min="9458" max="9458" width="6.6640625" style="16" bestFit="1" customWidth="1"/>
    <col min="9459" max="9459" width="5.6640625" style="16"/>
    <col min="9460" max="9461" width="6.33203125" style="16" bestFit="1" customWidth="1"/>
    <col min="9462" max="9479" width="5.6640625" style="16"/>
    <col min="9480" max="9480" width="6.5546875" style="16" bestFit="1" customWidth="1"/>
    <col min="9481" max="9481" width="18.6640625" style="16" customWidth="1"/>
    <col min="9482" max="9482" width="4.33203125" style="16" customWidth="1"/>
    <col min="9483" max="9483" width="10.6640625" style="16" customWidth="1"/>
    <col min="9484" max="9495" width="9.5546875" style="16" customWidth="1"/>
    <col min="9496" max="9496" width="10.44140625" style="16" customWidth="1"/>
    <col min="9497" max="9497" width="11.44140625" style="16" customWidth="1"/>
    <col min="9498" max="9693" width="5.6640625" style="16"/>
    <col min="9694" max="9694" width="9.5546875" style="16" customWidth="1"/>
    <col min="9695" max="9695" width="6.5546875" style="16" bestFit="1" customWidth="1"/>
    <col min="9696" max="9696" width="5.6640625" style="16"/>
    <col min="9697" max="9707" width="7.6640625" style="16" customWidth="1"/>
    <col min="9708" max="9708" width="4.6640625" style="16" customWidth="1"/>
    <col min="9709" max="9709" width="7.6640625" style="16" customWidth="1"/>
    <col min="9710" max="9710" width="6.33203125" style="16" customWidth="1"/>
    <col min="9711" max="9711" width="47.6640625" style="16" bestFit="1" customWidth="1"/>
    <col min="9712" max="9713" width="6.33203125" style="16" bestFit="1" customWidth="1"/>
    <col min="9714" max="9714" width="6.6640625" style="16" bestFit="1" customWidth="1"/>
    <col min="9715" max="9715" width="5.6640625" style="16"/>
    <col min="9716" max="9717" width="6.33203125" style="16" bestFit="1" customWidth="1"/>
    <col min="9718" max="9735" width="5.6640625" style="16"/>
    <col min="9736" max="9736" width="6.5546875" style="16" bestFit="1" customWidth="1"/>
    <col min="9737" max="9737" width="18.6640625" style="16" customWidth="1"/>
    <col min="9738" max="9738" width="4.33203125" style="16" customWidth="1"/>
    <col min="9739" max="9739" width="10.6640625" style="16" customWidth="1"/>
    <col min="9740" max="9751" width="9.5546875" style="16" customWidth="1"/>
    <col min="9752" max="9752" width="10.44140625" style="16" customWidth="1"/>
    <col min="9753" max="9753" width="11.44140625" style="16" customWidth="1"/>
    <col min="9754" max="9949" width="5.6640625" style="16"/>
    <col min="9950" max="9950" width="9.5546875" style="16" customWidth="1"/>
    <col min="9951" max="9951" width="6.5546875" style="16" bestFit="1" customWidth="1"/>
    <col min="9952" max="9952" width="5.6640625" style="16"/>
    <col min="9953" max="9963" width="7.6640625" style="16" customWidth="1"/>
    <col min="9964" max="9964" width="4.6640625" style="16" customWidth="1"/>
    <col min="9965" max="9965" width="7.6640625" style="16" customWidth="1"/>
    <col min="9966" max="9966" width="6.33203125" style="16" customWidth="1"/>
    <col min="9967" max="9967" width="47.6640625" style="16" bestFit="1" customWidth="1"/>
    <col min="9968" max="9969" width="6.33203125" style="16" bestFit="1" customWidth="1"/>
    <col min="9970" max="9970" width="6.6640625" style="16" bestFit="1" customWidth="1"/>
    <col min="9971" max="9971" width="5.6640625" style="16"/>
    <col min="9972" max="9973" width="6.33203125" style="16" bestFit="1" customWidth="1"/>
    <col min="9974" max="9991" width="5.6640625" style="16"/>
    <col min="9992" max="9992" width="6.5546875" style="16" bestFit="1" customWidth="1"/>
    <col min="9993" max="9993" width="18.6640625" style="16" customWidth="1"/>
    <col min="9994" max="9994" width="4.33203125" style="16" customWidth="1"/>
    <col min="9995" max="9995" width="10.6640625" style="16" customWidth="1"/>
    <col min="9996" max="10007" width="9.5546875" style="16" customWidth="1"/>
    <col min="10008" max="10008" width="10.44140625" style="16" customWidth="1"/>
    <col min="10009" max="10009" width="11.44140625" style="16" customWidth="1"/>
    <col min="10010" max="10205" width="5.6640625" style="16"/>
    <col min="10206" max="10206" width="9.5546875" style="16" customWidth="1"/>
    <col min="10207" max="10207" width="6.5546875" style="16" bestFit="1" customWidth="1"/>
    <col min="10208" max="10208" width="5.6640625" style="16"/>
    <col min="10209" max="10219" width="7.6640625" style="16" customWidth="1"/>
    <col min="10220" max="10220" width="4.6640625" style="16" customWidth="1"/>
    <col min="10221" max="10221" width="7.6640625" style="16" customWidth="1"/>
    <col min="10222" max="10222" width="6.33203125" style="16" customWidth="1"/>
    <col min="10223" max="10223" width="47.6640625" style="16" bestFit="1" customWidth="1"/>
    <col min="10224" max="10225" width="6.33203125" style="16" bestFit="1" customWidth="1"/>
    <col min="10226" max="10226" width="6.6640625" style="16" bestFit="1" customWidth="1"/>
    <col min="10227" max="10227" width="5.6640625" style="16"/>
    <col min="10228" max="10229" width="6.33203125" style="16" bestFit="1" customWidth="1"/>
    <col min="10230" max="10247" width="5.6640625" style="16"/>
    <col min="10248" max="10248" width="6.5546875" style="16" bestFit="1" customWidth="1"/>
    <col min="10249" max="10249" width="18.6640625" style="16" customWidth="1"/>
    <col min="10250" max="10250" width="4.33203125" style="16" customWidth="1"/>
    <col min="10251" max="10251" width="10.6640625" style="16" customWidth="1"/>
    <col min="10252" max="10263" width="9.5546875" style="16" customWidth="1"/>
    <col min="10264" max="10264" width="10.44140625" style="16" customWidth="1"/>
    <col min="10265" max="10265" width="11.44140625" style="16" customWidth="1"/>
    <col min="10266" max="10461" width="5.6640625" style="16"/>
    <col min="10462" max="10462" width="9.5546875" style="16" customWidth="1"/>
    <col min="10463" max="10463" width="6.5546875" style="16" bestFit="1" customWidth="1"/>
    <col min="10464" max="10464" width="5.6640625" style="16"/>
    <col min="10465" max="10475" width="7.6640625" style="16" customWidth="1"/>
    <col min="10476" max="10476" width="4.6640625" style="16" customWidth="1"/>
    <col min="10477" max="10477" width="7.6640625" style="16" customWidth="1"/>
    <col min="10478" max="10478" width="6.33203125" style="16" customWidth="1"/>
    <col min="10479" max="10479" width="47.6640625" style="16" bestFit="1" customWidth="1"/>
    <col min="10480" max="10481" width="6.33203125" style="16" bestFit="1" customWidth="1"/>
    <col min="10482" max="10482" width="6.6640625" style="16" bestFit="1" customWidth="1"/>
    <col min="10483" max="10483" width="5.6640625" style="16"/>
    <col min="10484" max="10485" width="6.33203125" style="16" bestFit="1" customWidth="1"/>
    <col min="10486" max="10503" width="5.6640625" style="16"/>
    <col min="10504" max="10504" width="6.5546875" style="16" bestFit="1" customWidth="1"/>
    <col min="10505" max="10505" width="18.6640625" style="16" customWidth="1"/>
    <col min="10506" max="10506" width="4.33203125" style="16" customWidth="1"/>
    <col min="10507" max="10507" width="10.6640625" style="16" customWidth="1"/>
    <col min="10508" max="10519" width="9.5546875" style="16" customWidth="1"/>
    <col min="10520" max="10520" width="10.44140625" style="16" customWidth="1"/>
    <col min="10521" max="10521" width="11.44140625" style="16" customWidth="1"/>
    <col min="10522" max="10717" width="5.6640625" style="16"/>
    <col min="10718" max="10718" width="9.5546875" style="16" customWidth="1"/>
    <col min="10719" max="10719" width="6.5546875" style="16" bestFit="1" customWidth="1"/>
    <col min="10720" max="10720" width="5.6640625" style="16"/>
    <col min="10721" max="10731" width="7.6640625" style="16" customWidth="1"/>
    <col min="10732" max="10732" width="4.6640625" style="16" customWidth="1"/>
    <col min="10733" max="10733" width="7.6640625" style="16" customWidth="1"/>
    <col min="10734" max="10734" width="6.33203125" style="16" customWidth="1"/>
    <col min="10735" max="10735" width="47.6640625" style="16" bestFit="1" customWidth="1"/>
    <col min="10736" max="10737" width="6.33203125" style="16" bestFit="1" customWidth="1"/>
    <col min="10738" max="10738" width="6.6640625" style="16" bestFit="1" customWidth="1"/>
    <col min="10739" max="10739" width="5.6640625" style="16"/>
    <col min="10740" max="10741" width="6.33203125" style="16" bestFit="1" customWidth="1"/>
    <col min="10742" max="10759" width="5.6640625" style="16"/>
    <col min="10760" max="10760" width="6.5546875" style="16" bestFit="1" customWidth="1"/>
    <col min="10761" max="10761" width="18.6640625" style="16" customWidth="1"/>
    <col min="10762" max="10762" width="4.33203125" style="16" customWidth="1"/>
    <col min="10763" max="10763" width="10.6640625" style="16" customWidth="1"/>
    <col min="10764" max="10775" width="9.5546875" style="16" customWidth="1"/>
    <col min="10776" max="10776" width="10.44140625" style="16" customWidth="1"/>
    <col min="10777" max="10777" width="11.44140625" style="16" customWidth="1"/>
    <col min="10778" max="10973" width="5.6640625" style="16"/>
    <col min="10974" max="10974" width="9.5546875" style="16" customWidth="1"/>
    <col min="10975" max="10975" width="6.5546875" style="16" bestFit="1" customWidth="1"/>
    <col min="10976" max="10976" width="5.6640625" style="16"/>
    <col min="10977" max="10987" width="7.6640625" style="16" customWidth="1"/>
    <col min="10988" max="10988" width="4.6640625" style="16" customWidth="1"/>
    <col min="10989" max="10989" width="7.6640625" style="16" customWidth="1"/>
    <col min="10990" max="10990" width="6.33203125" style="16" customWidth="1"/>
    <col min="10991" max="10991" width="47.6640625" style="16" bestFit="1" customWidth="1"/>
    <col min="10992" max="10993" width="6.33203125" style="16" bestFit="1" customWidth="1"/>
    <col min="10994" max="10994" width="6.6640625" style="16" bestFit="1" customWidth="1"/>
    <col min="10995" max="10995" width="5.6640625" style="16"/>
    <col min="10996" max="10997" width="6.33203125" style="16" bestFit="1" customWidth="1"/>
    <col min="10998" max="11015" width="5.6640625" style="16"/>
    <col min="11016" max="11016" width="6.5546875" style="16" bestFit="1" customWidth="1"/>
    <col min="11017" max="11017" width="18.6640625" style="16" customWidth="1"/>
    <col min="11018" max="11018" width="4.33203125" style="16" customWidth="1"/>
    <col min="11019" max="11019" width="10.6640625" style="16" customWidth="1"/>
    <col min="11020" max="11031" width="9.5546875" style="16" customWidth="1"/>
    <col min="11032" max="11032" width="10.44140625" style="16" customWidth="1"/>
    <col min="11033" max="11033" width="11.44140625" style="16" customWidth="1"/>
    <col min="11034" max="11229" width="5.6640625" style="16"/>
    <col min="11230" max="11230" width="9.5546875" style="16" customWidth="1"/>
    <col min="11231" max="11231" width="6.5546875" style="16" bestFit="1" customWidth="1"/>
    <col min="11232" max="11232" width="5.6640625" style="16"/>
    <col min="11233" max="11243" width="7.6640625" style="16" customWidth="1"/>
    <col min="11244" max="11244" width="4.6640625" style="16" customWidth="1"/>
    <col min="11245" max="11245" width="7.6640625" style="16" customWidth="1"/>
    <col min="11246" max="11246" width="6.33203125" style="16" customWidth="1"/>
    <col min="11247" max="11247" width="47.6640625" style="16" bestFit="1" customWidth="1"/>
    <col min="11248" max="11249" width="6.33203125" style="16" bestFit="1" customWidth="1"/>
    <col min="11250" max="11250" width="6.6640625" style="16" bestFit="1" customWidth="1"/>
    <col min="11251" max="11251" width="5.6640625" style="16"/>
    <col min="11252" max="11253" width="6.33203125" style="16" bestFit="1" customWidth="1"/>
    <col min="11254" max="11271" width="5.6640625" style="16"/>
    <col min="11272" max="11272" width="6.5546875" style="16" bestFit="1" customWidth="1"/>
    <col min="11273" max="11273" width="18.6640625" style="16" customWidth="1"/>
    <col min="11274" max="11274" width="4.33203125" style="16" customWidth="1"/>
    <col min="11275" max="11275" width="10.6640625" style="16" customWidth="1"/>
    <col min="11276" max="11287" width="9.5546875" style="16" customWidth="1"/>
    <col min="11288" max="11288" width="10.44140625" style="16" customWidth="1"/>
    <col min="11289" max="11289" width="11.44140625" style="16" customWidth="1"/>
    <col min="11290" max="11485" width="5.6640625" style="16"/>
    <col min="11486" max="11486" width="9.5546875" style="16" customWidth="1"/>
    <col min="11487" max="11487" width="6.5546875" style="16" bestFit="1" customWidth="1"/>
    <col min="11488" max="11488" width="5.6640625" style="16"/>
    <col min="11489" max="11499" width="7.6640625" style="16" customWidth="1"/>
    <col min="11500" max="11500" width="4.6640625" style="16" customWidth="1"/>
    <col min="11501" max="11501" width="7.6640625" style="16" customWidth="1"/>
    <col min="11502" max="11502" width="6.33203125" style="16" customWidth="1"/>
    <col min="11503" max="11503" width="47.6640625" style="16" bestFit="1" customWidth="1"/>
    <col min="11504" max="11505" width="6.33203125" style="16" bestFit="1" customWidth="1"/>
    <col min="11506" max="11506" width="6.6640625" style="16" bestFit="1" customWidth="1"/>
    <col min="11507" max="11507" width="5.6640625" style="16"/>
    <col min="11508" max="11509" width="6.33203125" style="16" bestFit="1" customWidth="1"/>
    <col min="11510" max="11527" width="5.6640625" style="16"/>
    <col min="11528" max="11528" width="6.5546875" style="16" bestFit="1" customWidth="1"/>
    <col min="11529" max="11529" width="18.6640625" style="16" customWidth="1"/>
    <col min="11530" max="11530" width="4.33203125" style="16" customWidth="1"/>
    <col min="11531" max="11531" width="10.6640625" style="16" customWidth="1"/>
    <col min="11532" max="11543" width="9.5546875" style="16" customWidth="1"/>
    <col min="11544" max="11544" width="10.44140625" style="16" customWidth="1"/>
    <col min="11545" max="11545" width="11.44140625" style="16" customWidth="1"/>
    <col min="11546" max="11741" width="5.6640625" style="16"/>
    <col min="11742" max="11742" width="9.5546875" style="16" customWidth="1"/>
    <col min="11743" max="11743" width="6.5546875" style="16" bestFit="1" customWidth="1"/>
    <col min="11744" max="11744" width="5.6640625" style="16"/>
    <col min="11745" max="11755" width="7.6640625" style="16" customWidth="1"/>
    <col min="11756" max="11756" width="4.6640625" style="16" customWidth="1"/>
    <col min="11757" max="11757" width="7.6640625" style="16" customWidth="1"/>
    <col min="11758" max="11758" width="6.33203125" style="16" customWidth="1"/>
    <col min="11759" max="11759" width="47.6640625" style="16" bestFit="1" customWidth="1"/>
    <col min="11760" max="11761" width="6.33203125" style="16" bestFit="1" customWidth="1"/>
    <col min="11762" max="11762" width="6.6640625" style="16" bestFit="1" customWidth="1"/>
    <col min="11763" max="11763" width="5.6640625" style="16"/>
    <col min="11764" max="11765" width="6.33203125" style="16" bestFit="1" customWidth="1"/>
    <col min="11766" max="11783" width="5.6640625" style="16"/>
    <col min="11784" max="11784" width="6.5546875" style="16" bestFit="1" customWidth="1"/>
    <col min="11785" max="11785" width="18.6640625" style="16" customWidth="1"/>
    <col min="11786" max="11786" width="4.33203125" style="16" customWidth="1"/>
    <col min="11787" max="11787" width="10.6640625" style="16" customWidth="1"/>
    <col min="11788" max="11799" width="9.5546875" style="16" customWidth="1"/>
    <col min="11800" max="11800" width="10.44140625" style="16" customWidth="1"/>
    <col min="11801" max="11801" width="11.44140625" style="16" customWidth="1"/>
    <col min="11802" max="11997" width="5.6640625" style="16"/>
    <col min="11998" max="11998" width="9.5546875" style="16" customWidth="1"/>
    <col min="11999" max="11999" width="6.5546875" style="16" bestFit="1" customWidth="1"/>
    <col min="12000" max="12000" width="5.6640625" style="16"/>
    <col min="12001" max="12011" width="7.6640625" style="16" customWidth="1"/>
    <col min="12012" max="12012" width="4.6640625" style="16" customWidth="1"/>
    <col min="12013" max="12013" width="7.6640625" style="16" customWidth="1"/>
    <col min="12014" max="12014" width="6.33203125" style="16" customWidth="1"/>
    <col min="12015" max="12015" width="47.6640625" style="16" bestFit="1" customWidth="1"/>
    <col min="12016" max="12017" width="6.33203125" style="16" bestFit="1" customWidth="1"/>
    <col min="12018" max="12018" width="6.6640625" style="16" bestFit="1" customWidth="1"/>
    <col min="12019" max="12019" width="5.6640625" style="16"/>
    <col min="12020" max="12021" width="6.33203125" style="16" bestFit="1" customWidth="1"/>
    <col min="12022" max="12039" width="5.6640625" style="16"/>
    <col min="12040" max="12040" width="6.5546875" style="16" bestFit="1" customWidth="1"/>
    <col min="12041" max="12041" width="18.6640625" style="16" customWidth="1"/>
    <col min="12042" max="12042" width="4.33203125" style="16" customWidth="1"/>
    <col min="12043" max="12043" width="10.6640625" style="16" customWidth="1"/>
    <col min="12044" max="12055" width="9.5546875" style="16" customWidth="1"/>
    <col min="12056" max="12056" width="10.44140625" style="16" customWidth="1"/>
    <col min="12057" max="12057" width="11.44140625" style="16" customWidth="1"/>
    <col min="12058" max="12253" width="5.6640625" style="16"/>
    <col min="12254" max="12254" width="9.5546875" style="16" customWidth="1"/>
    <col min="12255" max="12255" width="6.5546875" style="16" bestFit="1" customWidth="1"/>
    <col min="12256" max="12256" width="5.6640625" style="16"/>
    <col min="12257" max="12267" width="7.6640625" style="16" customWidth="1"/>
    <col min="12268" max="12268" width="4.6640625" style="16" customWidth="1"/>
    <col min="12269" max="12269" width="7.6640625" style="16" customWidth="1"/>
    <col min="12270" max="12270" width="6.33203125" style="16" customWidth="1"/>
    <col min="12271" max="12271" width="47.6640625" style="16" bestFit="1" customWidth="1"/>
    <col min="12272" max="12273" width="6.33203125" style="16" bestFit="1" customWidth="1"/>
    <col min="12274" max="12274" width="6.6640625" style="16" bestFit="1" customWidth="1"/>
    <col min="12275" max="12275" width="5.6640625" style="16"/>
    <col min="12276" max="12277" width="6.33203125" style="16" bestFit="1" customWidth="1"/>
    <col min="12278" max="12295" width="5.6640625" style="16"/>
    <col min="12296" max="12296" width="6.5546875" style="16" bestFit="1" customWidth="1"/>
    <col min="12297" max="12297" width="18.6640625" style="16" customWidth="1"/>
    <col min="12298" max="12298" width="4.33203125" style="16" customWidth="1"/>
    <col min="12299" max="12299" width="10.6640625" style="16" customWidth="1"/>
    <col min="12300" max="12311" width="9.5546875" style="16" customWidth="1"/>
    <col min="12312" max="12312" width="10.44140625" style="16" customWidth="1"/>
    <col min="12313" max="12313" width="11.44140625" style="16" customWidth="1"/>
    <col min="12314" max="12509" width="5.6640625" style="16"/>
    <col min="12510" max="12510" width="9.5546875" style="16" customWidth="1"/>
    <col min="12511" max="12511" width="6.5546875" style="16" bestFit="1" customWidth="1"/>
    <col min="12512" max="12512" width="5.6640625" style="16"/>
    <col min="12513" max="12523" width="7.6640625" style="16" customWidth="1"/>
    <col min="12524" max="12524" width="4.6640625" style="16" customWidth="1"/>
    <col min="12525" max="12525" width="7.6640625" style="16" customWidth="1"/>
    <col min="12526" max="12526" width="6.33203125" style="16" customWidth="1"/>
    <col min="12527" max="12527" width="47.6640625" style="16" bestFit="1" customWidth="1"/>
    <col min="12528" max="12529" width="6.33203125" style="16" bestFit="1" customWidth="1"/>
    <col min="12530" max="12530" width="6.6640625" style="16" bestFit="1" customWidth="1"/>
    <col min="12531" max="12531" width="5.6640625" style="16"/>
    <col min="12532" max="12533" width="6.33203125" style="16" bestFit="1" customWidth="1"/>
    <col min="12534" max="12551" width="5.6640625" style="16"/>
    <col min="12552" max="12552" width="6.5546875" style="16" bestFit="1" customWidth="1"/>
    <col min="12553" max="12553" width="18.6640625" style="16" customWidth="1"/>
    <col min="12554" max="12554" width="4.33203125" style="16" customWidth="1"/>
    <col min="12555" max="12555" width="10.6640625" style="16" customWidth="1"/>
    <col min="12556" max="12567" width="9.5546875" style="16" customWidth="1"/>
    <col min="12568" max="12568" width="10.44140625" style="16" customWidth="1"/>
    <col min="12569" max="12569" width="11.44140625" style="16" customWidth="1"/>
    <col min="12570" max="12765" width="5.6640625" style="16"/>
    <col min="12766" max="12766" width="9.5546875" style="16" customWidth="1"/>
    <col min="12767" max="12767" width="6.5546875" style="16" bestFit="1" customWidth="1"/>
    <col min="12768" max="12768" width="5.6640625" style="16"/>
    <col min="12769" max="12779" width="7.6640625" style="16" customWidth="1"/>
    <col min="12780" max="12780" width="4.6640625" style="16" customWidth="1"/>
    <col min="12781" max="12781" width="7.6640625" style="16" customWidth="1"/>
    <col min="12782" max="12782" width="6.33203125" style="16" customWidth="1"/>
    <col min="12783" max="12783" width="47.6640625" style="16" bestFit="1" customWidth="1"/>
    <col min="12784" max="12785" width="6.33203125" style="16" bestFit="1" customWidth="1"/>
    <col min="12786" max="12786" width="6.6640625" style="16" bestFit="1" customWidth="1"/>
    <col min="12787" max="12787" width="5.6640625" style="16"/>
    <col min="12788" max="12789" width="6.33203125" style="16" bestFit="1" customWidth="1"/>
    <col min="12790" max="12807" width="5.6640625" style="16"/>
    <col min="12808" max="12808" width="6.5546875" style="16" bestFit="1" customWidth="1"/>
    <col min="12809" max="12809" width="18.6640625" style="16" customWidth="1"/>
    <col min="12810" max="12810" width="4.33203125" style="16" customWidth="1"/>
    <col min="12811" max="12811" width="10.6640625" style="16" customWidth="1"/>
    <col min="12812" max="12823" width="9.5546875" style="16" customWidth="1"/>
    <col min="12824" max="12824" width="10.44140625" style="16" customWidth="1"/>
    <col min="12825" max="12825" width="11.44140625" style="16" customWidth="1"/>
    <col min="12826" max="13021" width="5.6640625" style="16"/>
    <col min="13022" max="13022" width="9.5546875" style="16" customWidth="1"/>
    <col min="13023" max="13023" width="6.5546875" style="16" bestFit="1" customWidth="1"/>
    <col min="13024" max="13024" width="5.6640625" style="16"/>
    <col min="13025" max="13035" width="7.6640625" style="16" customWidth="1"/>
    <col min="13036" max="13036" width="4.6640625" style="16" customWidth="1"/>
    <col min="13037" max="13037" width="7.6640625" style="16" customWidth="1"/>
    <col min="13038" max="13038" width="6.33203125" style="16" customWidth="1"/>
    <col min="13039" max="13039" width="47.6640625" style="16" bestFit="1" customWidth="1"/>
    <col min="13040" max="13041" width="6.33203125" style="16" bestFit="1" customWidth="1"/>
    <col min="13042" max="13042" width="6.6640625" style="16" bestFit="1" customWidth="1"/>
    <col min="13043" max="13043" width="5.6640625" style="16"/>
    <col min="13044" max="13045" width="6.33203125" style="16" bestFit="1" customWidth="1"/>
    <col min="13046" max="13063" width="5.6640625" style="16"/>
    <col min="13064" max="13064" width="6.5546875" style="16" bestFit="1" customWidth="1"/>
    <col min="13065" max="13065" width="18.6640625" style="16" customWidth="1"/>
    <col min="13066" max="13066" width="4.33203125" style="16" customWidth="1"/>
    <col min="13067" max="13067" width="10.6640625" style="16" customWidth="1"/>
    <col min="13068" max="13079" width="9.5546875" style="16" customWidth="1"/>
    <col min="13080" max="13080" width="10.44140625" style="16" customWidth="1"/>
    <col min="13081" max="13081" width="11.44140625" style="16" customWidth="1"/>
    <col min="13082" max="13277" width="5.6640625" style="16"/>
    <col min="13278" max="13278" width="9.5546875" style="16" customWidth="1"/>
    <col min="13279" max="13279" width="6.5546875" style="16" bestFit="1" customWidth="1"/>
    <col min="13280" max="13280" width="5.6640625" style="16"/>
    <col min="13281" max="13291" width="7.6640625" style="16" customWidth="1"/>
    <col min="13292" max="13292" width="4.6640625" style="16" customWidth="1"/>
    <col min="13293" max="13293" width="7.6640625" style="16" customWidth="1"/>
    <col min="13294" max="13294" width="6.33203125" style="16" customWidth="1"/>
    <col min="13295" max="13295" width="47.6640625" style="16" bestFit="1" customWidth="1"/>
    <col min="13296" max="13297" width="6.33203125" style="16" bestFit="1" customWidth="1"/>
    <col min="13298" max="13298" width="6.6640625" style="16" bestFit="1" customWidth="1"/>
    <col min="13299" max="13299" width="5.6640625" style="16"/>
    <col min="13300" max="13301" width="6.33203125" style="16" bestFit="1" customWidth="1"/>
    <col min="13302" max="13319" width="5.6640625" style="16"/>
    <col min="13320" max="13320" width="6.5546875" style="16" bestFit="1" customWidth="1"/>
    <col min="13321" max="13321" width="18.6640625" style="16" customWidth="1"/>
    <col min="13322" max="13322" width="4.33203125" style="16" customWidth="1"/>
    <col min="13323" max="13323" width="10.6640625" style="16" customWidth="1"/>
    <col min="13324" max="13335" width="9.5546875" style="16" customWidth="1"/>
    <col min="13336" max="13336" width="10.44140625" style="16" customWidth="1"/>
    <col min="13337" max="13337" width="11.44140625" style="16" customWidth="1"/>
    <col min="13338" max="13533" width="5.6640625" style="16"/>
    <col min="13534" max="13534" width="9.5546875" style="16" customWidth="1"/>
    <col min="13535" max="13535" width="6.5546875" style="16" bestFit="1" customWidth="1"/>
    <col min="13536" max="13536" width="5.6640625" style="16"/>
    <col min="13537" max="13547" width="7.6640625" style="16" customWidth="1"/>
    <col min="13548" max="13548" width="4.6640625" style="16" customWidth="1"/>
    <col min="13549" max="13549" width="7.6640625" style="16" customWidth="1"/>
    <col min="13550" max="13550" width="6.33203125" style="16" customWidth="1"/>
    <col min="13551" max="13551" width="47.6640625" style="16" bestFit="1" customWidth="1"/>
    <col min="13552" max="13553" width="6.33203125" style="16" bestFit="1" customWidth="1"/>
    <col min="13554" max="13554" width="6.6640625" style="16" bestFit="1" customWidth="1"/>
    <col min="13555" max="13555" width="5.6640625" style="16"/>
    <col min="13556" max="13557" width="6.33203125" style="16" bestFit="1" customWidth="1"/>
    <col min="13558" max="13575" width="5.6640625" style="16"/>
    <col min="13576" max="13576" width="6.5546875" style="16" bestFit="1" customWidth="1"/>
    <col min="13577" max="13577" width="18.6640625" style="16" customWidth="1"/>
    <col min="13578" max="13578" width="4.33203125" style="16" customWidth="1"/>
    <col min="13579" max="13579" width="10.6640625" style="16" customWidth="1"/>
    <col min="13580" max="13591" width="9.5546875" style="16" customWidth="1"/>
    <col min="13592" max="13592" width="10.44140625" style="16" customWidth="1"/>
    <col min="13593" max="13593" width="11.44140625" style="16" customWidth="1"/>
    <col min="13594" max="13789" width="5.6640625" style="16"/>
    <col min="13790" max="13790" width="9.5546875" style="16" customWidth="1"/>
    <col min="13791" max="13791" width="6.5546875" style="16" bestFit="1" customWidth="1"/>
    <col min="13792" max="13792" width="5.6640625" style="16"/>
    <col min="13793" max="13803" width="7.6640625" style="16" customWidth="1"/>
    <col min="13804" max="13804" width="4.6640625" style="16" customWidth="1"/>
    <col min="13805" max="13805" width="7.6640625" style="16" customWidth="1"/>
    <col min="13806" max="13806" width="6.33203125" style="16" customWidth="1"/>
    <col min="13807" max="13807" width="47.6640625" style="16" bestFit="1" customWidth="1"/>
    <col min="13808" max="13809" width="6.33203125" style="16" bestFit="1" customWidth="1"/>
    <col min="13810" max="13810" width="6.6640625" style="16" bestFit="1" customWidth="1"/>
    <col min="13811" max="13811" width="5.6640625" style="16"/>
    <col min="13812" max="13813" width="6.33203125" style="16" bestFit="1" customWidth="1"/>
    <col min="13814" max="13831" width="5.6640625" style="16"/>
    <col min="13832" max="13832" width="6.5546875" style="16" bestFit="1" customWidth="1"/>
    <col min="13833" max="13833" width="18.6640625" style="16" customWidth="1"/>
    <col min="13834" max="13834" width="4.33203125" style="16" customWidth="1"/>
    <col min="13835" max="13835" width="10.6640625" style="16" customWidth="1"/>
    <col min="13836" max="13847" width="9.5546875" style="16" customWidth="1"/>
    <col min="13848" max="13848" width="10.44140625" style="16" customWidth="1"/>
    <col min="13849" max="13849" width="11.44140625" style="16" customWidth="1"/>
    <col min="13850" max="14045" width="5.6640625" style="16"/>
    <col min="14046" max="14046" width="9.5546875" style="16" customWidth="1"/>
    <col min="14047" max="14047" width="6.5546875" style="16" bestFit="1" customWidth="1"/>
    <col min="14048" max="14048" width="5.6640625" style="16"/>
    <col min="14049" max="14059" width="7.6640625" style="16" customWidth="1"/>
    <col min="14060" max="14060" width="4.6640625" style="16" customWidth="1"/>
    <col min="14061" max="14061" width="7.6640625" style="16" customWidth="1"/>
    <col min="14062" max="14062" width="6.33203125" style="16" customWidth="1"/>
    <col min="14063" max="14063" width="47.6640625" style="16" bestFit="1" customWidth="1"/>
    <col min="14064" max="14065" width="6.33203125" style="16" bestFit="1" customWidth="1"/>
    <col min="14066" max="14066" width="6.6640625" style="16" bestFit="1" customWidth="1"/>
    <col min="14067" max="14067" width="5.6640625" style="16"/>
    <col min="14068" max="14069" width="6.33203125" style="16" bestFit="1" customWidth="1"/>
    <col min="14070" max="14087" width="5.6640625" style="16"/>
    <col min="14088" max="14088" width="6.5546875" style="16" bestFit="1" customWidth="1"/>
    <col min="14089" max="14089" width="18.6640625" style="16" customWidth="1"/>
    <col min="14090" max="14090" width="4.33203125" style="16" customWidth="1"/>
    <col min="14091" max="14091" width="10.6640625" style="16" customWidth="1"/>
    <col min="14092" max="14103" width="9.5546875" style="16" customWidth="1"/>
    <col min="14104" max="14104" width="10.44140625" style="16" customWidth="1"/>
    <col min="14105" max="14105" width="11.44140625" style="16" customWidth="1"/>
    <col min="14106" max="14301" width="5.6640625" style="16"/>
    <col min="14302" max="14302" width="9.5546875" style="16" customWidth="1"/>
    <col min="14303" max="14303" width="6.5546875" style="16" bestFit="1" customWidth="1"/>
    <col min="14304" max="14304" width="5.6640625" style="16"/>
    <col min="14305" max="14315" width="7.6640625" style="16" customWidth="1"/>
    <col min="14316" max="14316" width="4.6640625" style="16" customWidth="1"/>
    <col min="14317" max="14317" width="7.6640625" style="16" customWidth="1"/>
    <col min="14318" max="14318" width="6.33203125" style="16" customWidth="1"/>
    <col min="14319" max="14319" width="47.6640625" style="16" bestFit="1" customWidth="1"/>
    <col min="14320" max="14321" width="6.33203125" style="16" bestFit="1" customWidth="1"/>
    <col min="14322" max="14322" width="6.6640625" style="16" bestFit="1" customWidth="1"/>
    <col min="14323" max="14323" width="5.6640625" style="16"/>
    <col min="14324" max="14325" width="6.33203125" style="16" bestFit="1" customWidth="1"/>
    <col min="14326" max="14343" width="5.6640625" style="16"/>
    <col min="14344" max="14344" width="6.5546875" style="16" bestFit="1" customWidth="1"/>
    <col min="14345" max="14345" width="18.6640625" style="16" customWidth="1"/>
    <col min="14346" max="14346" width="4.33203125" style="16" customWidth="1"/>
    <col min="14347" max="14347" width="10.6640625" style="16" customWidth="1"/>
    <col min="14348" max="14359" width="9.5546875" style="16" customWidth="1"/>
    <col min="14360" max="14360" width="10.44140625" style="16" customWidth="1"/>
    <col min="14361" max="14361" width="11.44140625" style="16" customWidth="1"/>
    <col min="14362" max="14557" width="5.6640625" style="16"/>
    <col min="14558" max="14558" width="9.5546875" style="16" customWidth="1"/>
    <col min="14559" max="14559" width="6.5546875" style="16" bestFit="1" customWidth="1"/>
    <col min="14560" max="14560" width="5.6640625" style="16"/>
    <col min="14561" max="14571" width="7.6640625" style="16" customWidth="1"/>
    <col min="14572" max="14572" width="4.6640625" style="16" customWidth="1"/>
    <col min="14573" max="14573" width="7.6640625" style="16" customWidth="1"/>
    <col min="14574" max="14574" width="6.33203125" style="16" customWidth="1"/>
    <col min="14575" max="14575" width="47.6640625" style="16" bestFit="1" customWidth="1"/>
    <col min="14576" max="14577" width="6.33203125" style="16" bestFit="1" customWidth="1"/>
    <col min="14578" max="14578" width="6.6640625" style="16" bestFit="1" customWidth="1"/>
    <col min="14579" max="14579" width="5.6640625" style="16"/>
    <col min="14580" max="14581" width="6.33203125" style="16" bestFit="1" customWidth="1"/>
    <col min="14582" max="14599" width="5.6640625" style="16"/>
    <col min="14600" max="14600" width="6.5546875" style="16" bestFit="1" customWidth="1"/>
    <col min="14601" max="14601" width="18.6640625" style="16" customWidth="1"/>
    <col min="14602" max="14602" width="4.33203125" style="16" customWidth="1"/>
    <col min="14603" max="14603" width="10.6640625" style="16" customWidth="1"/>
    <col min="14604" max="14615" width="9.5546875" style="16" customWidth="1"/>
    <col min="14616" max="14616" width="10.44140625" style="16" customWidth="1"/>
    <col min="14617" max="14617" width="11.44140625" style="16" customWidth="1"/>
    <col min="14618" max="14813" width="5.6640625" style="16"/>
    <col min="14814" max="14814" width="9.5546875" style="16" customWidth="1"/>
    <col min="14815" max="14815" width="6.5546875" style="16" bestFit="1" customWidth="1"/>
    <col min="14816" max="14816" width="5.6640625" style="16"/>
    <col min="14817" max="14827" width="7.6640625" style="16" customWidth="1"/>
    <col min="14828" max="14828" width="4.6640625" style="16" customWidth="1"/>
    <col min="14829" max="14829" width="7.6640625" style="16" customWidth="1"/>
    <col min="14830" max="14830" width="6.33203125" style="16" customWidth="1"/>
    <col min="14831" max="14831" width="47.6640625" style="16" bestFit="1" customWidth="1"/>
    <col min="14832" max="14833" width="6.33203125" style="16" bestFit="1" customWidth="1"/>
    <col min="14834" max="14834" width="6.6640625" style="16" bestFit="1" customWidth="1"/>
    <col min="14835" max="14835" width="5.6640625" style="16"/>
    <col min="14836" max="14837" width="6.33203125" style="16" bestFit="1" customWidth="1"/>
    <col min="14838" max="14855" width="5.6640625" style="16"/>
    <col min="14856" max="14856" width="6.5546875" style="16" bestFit="1" customWidth="1"/>
    <col min="14857" max="14857" width="18.6640625" style="16" customWidth="1"/>
    <col min="14858" max="14858" width="4.33203125" style="16" customWidth="1"/>
    <col min="14859" max="14859" width="10.6640625" style="16" customWidth="1"/>
    <col min="14860" max="14871" width="9.5546875" style="16" customWidth="1"/>
    <col min="14872" max="14872" width="10.44140625" style="16" customWidth="1"/>
    <col min="14873" max="14873" width="11.44140625" style="16" customWidth="1"/>
    <col min="14874" max="15069" width="5.6640625" style="16"/>
    <col min="15070" max="15070" width="9.5546875" style="16" customWidth="1"/>
    <col min="15071" max="15071" width="6.5546875" style="16" bestFit="1" customWidth="1"/>
    <col min="15072" max="15072" width="5.6640625" style="16"/>
    <col min="15073" max="15083" width="7.6640625" style="16" customWidth="1"/>
    <col min="15084" max="15084" width="4.6640625" style="16" customWidth="1"/>
    <col min="15085" max="15085" width="7.6640625" style="16" customWidth="1"/>
    <col min="15086" max="15086" width="6.33203125" style="16" customWidth="1"/>
    <col min="15087" max="15087" width="47.6640625" style="16" bestFit="1" customWidth="1"/>
    <col min="15088" max="15089" width="6.33203125" style="16" bestFit="1" customWidth="1"/>
    <col min="15090" max="15090" width="6.6640625" style="16" bestFit="1" customWidth="1"/>
    <col min="15091" max="15091" width="5.6640625" style="16"/>
    <col min="15092" max="15093" width="6.33203125" style="16" bestFit="1" customWidth="1"/>
    <col min="15094" max="15111" width="5.6640625" style="16"/>
    <col min="15112" max="15112" width="6.5546875" style="16" bestFit="1" customWidth="1"/>
    <col min="15113" max="15113" width="18.6640625" style="16" customWidth="1"/>
    <col min="15114" max="15114" width="4.33203125" style="16" customWidth="1"/>
    <col min="15115" max="15115" width="10.6640625" style="16" customWidth="1"/>
    <col min="15116" max="15127" width="9.5546875" style="16" customWidth="1"/>
    <col min="15128" max="15128" width="10.44140625" style="16" customWidth="1"/>
    <col min="15129" max="15129" width="11.44140625" style="16" customWidth="1"/>
    <col min="15130" max="15325" width="5.6640625" style="16"/>
    <col min="15326" max="15326" width="9.5546875" style="16" customWidth="1"/>
    <col min="15327" max="15327" width="6.5546875" style="16" bestFit="1" customWidth="1"/>
    <col min="15328" max="15328" width="5.6640625" style="16"/>
    <col min="15329" max="15339" width="7.6640625" style="16" customWidth="1"/>
    <col min="15340" max="15340" width="4.6640625" style="16" customWidth="1"/>
    <col min="15341" max="15341" width="7.6640625" style="16" customWidth="1"/>
    <col min="15342" max="15342" width="6.33203125" style="16" customWidth="1"/>
    <col min="15343" max="15343" width="47.6640625" style="16" bestFit="1" customWidth="1"/>
    <col min="15344" max="15345" width="6.33203125" style="16" bestFit="1" customWidth="1"/>
    <col min="15346" max="15346" width="6.6640625" style="16" bestFit="1" customWidth="1"/>
    <col min="15347" max="15347" width="5.6640625" style="16"/>
    <col min="15348" max="15349" width="6.33203125" style="16" bestFit="1" customWidth="1"/>
    <col min="15350" max="15367" width="5.6640625" style="16"/>
    <col min="15368" max="15368" width="6.5546875" style="16" bestFit="1" customWidth="1"/>
    <col min="15369" max="15369" width="18.6640625" style="16" customWidth="1"/>
    <col min="15370" max="15370" width="4.33203125" style="16" customWidth="1"/>
    <col min="15371" max="15371" width="10.6640625" style="16" customWidth="1"/>
    <col min="15372" max="15383" width="9.5546875" style="16" customWidth="1"/>
    <col min="15384" max="15384" width="10.44140625" style="16" customWidth="1"/>
    <col min="15385" max="15385" width="11.44140625" style="16" customWidth="1"/>
    <col min="15386" max="15581" width="5.6640625" style="16"/>
    <col min="15582" max="15582" width="9.5546875" style="16" customWidth="1"/>
    <col min="15583" max="15583" width="6.5546875" style="16" bestFit="1" customWidth="1"/>
    <col min="15584" max="15584" width="5.6640625" style="16"/>
    <col min="15585" max="15595" width="7.6640625" style="16" customWidth="1"/>
    <col min="15596" max="15596" width="4.6640625" style="16" customWidth="1"/>
    <col min="15597" max="15597" width="7.6640625" style="16" customWidth="1"/>
    <col min="15598" max="15598" width="6.33203125" style="16" customWidth="1"/>
    <col min="15599" max="15599" width="47.6640625" style="16" bestFit="1" customWidth="1"/>
    <col min="15600" max="15601" width="6.33203125" style="16" bestFit="1" customWidth="1"/>
    <col min="15602" max="15602" width="6.6640625" style="16" bestFit="1" customWidth="1"/>
    <col min="15603" max="15603" width="5.6640625" style="16"/>
    <col min="15604" max="15605" width="6.33203125" style="16" bestFit="1" customWidth="1"/>
    <col min="15606" max="15623" width="5.6640625" style="16"/>
    <col min="15624" max="15624" width="6.5546875" style="16" bestFit="1" customWidth="1"/>
    <col min="15625" max="15625" width="18.6640625" style="16" customWidth="1"/>
    <col min="15626" max="15626" width="4.33203125" style="16" customWidth="1"/>
    <col min="15627" max="15627" width="10.6640625" style="16" customWidth="1"/>
    <col min="15628" max="15639" width="9.5546875" style="16" customWidth="1"/>
    <col min="15640" max="15640" width="10.44140625" style="16" customWidth="1"/>
    <col min="15641" max="15641" width="11.44140625" style="16" customWidth="1"/>
    <col min="15642" max="15837" width="5.6640625" style="16"/>
    <col min="15838" max="15838" width="9.5546875" style="16" customWidth="1"/>
    <col min="15839" max="15839" width="6.5546875" style="16" bestFit="1" customWidth="1"/>
    <col min="15840" max="15840" width="5.6640625" style="16"/>
    <col min="15841" max="15851" width="7.6640625" style="16" customWidth="1"/>
    <col min="15852" max="15852" width="4.6640625" style="16" customWidth="1"/>
    <col min="15853" max="15853" width="7.6640625" style="16" customWidth="1"/>
    <col min="15854" max="15854" width="6.33203125" style="16" customWidth="1"/>
    <col min="15855" max="15855" width="47.6640625" style="16" bestFit="1" customWidth="1"/>
    <col min="15856" max="15857" width="6.33203125" style="16" bestFit="1" customWidth="1"/>
    <col min="15858" max="15858" width="6.6640625" style="16" bestFit="1" customWidth="1"/>
    <col min="15859" max="15859" width="5.6640625" style="16"/>
    <col min="15860" max="15861" width="6.33203125" style="16" bestFit="1" customWidth="1"/>
    <col min="15862" max="15879" width="5.6640625" style="16"/>
    <col min="15880" max="15880" width="6.5546875" style="16" bestFit="1" customWidth="1"/>
    <col min="15881" max="15881" width="18.6640625" style="16" customWidth="1"/>
    <col min="15882" max="15882" width="4.33203125" style="16" customWidth="1"/>
    <col min="15883" max="15883" width="10.6640625" style="16" customWidth="1"/>
    <col min="15884" max="15895" width="9.5546875" style="16" customWidth="1"/>
    <col min="15896" max="15896" width="10.44140625" style="16" customWidth="1"/>
    <col min="15897" max="15897" width="11.44140625" style="16" customWidth="1"/>
    <col min="15898" max="16093" width="5.6640625" style="16"/>
    <col min="16094" max="16094" width="9.5546875" style="16" customWidth="1"/>
    <col min="16095" max="16095" width="6.5546875" style="16" bestFit="1" customWidth="1"/>
    <col min="16096" max="16096" width="5.6640625" style="16"/>
    <col min="16097" max="16107" width="7.6640625" style="16" customWidth="1"/>
    <col min="16108" max="16108" width="4.6640625" style="16" customWidth="1"/>
    <col min="16109" max="16109" width="7.6640625" style="16" customWidth="1"/>
    <col min="16110" max="16110" width="6.33203125" style="16" customWidth="1"/>
    <col min="16111" max="16111" width="47.6640625" style="16" bestFit="1" customWidth="1"/>
    <col min="16112" max="16113" width="6.33203125" style="16" bestFit="1" customWidth="1"/>
    <col min="16114" max="16114" width="6.6640625" style="16" bestFit="1" customWidth="1"/>
    <col min="16115" max="16115" width="5.6640625" style="16"/>
    <col min="16116" max="16117" width="6.33203125" style="16" bestFit="1" customWidth="1"/>
    <col min="16118" max="16135" width="5.6640625" style="16"/>
    <col min="16136" max="16136" width="6.5546875" style="16" bestFit="1" customWidth="1"/>
    <col min="16137" max="16137" width="18.6640625" style="16" customWidth="1"/>
    <col min="16138" max="16138" width="4.33203125" style="16" customWidth="1"/>
    <col min="16139" max="16139" width="10.6640625" style="16" customWidth="1"/>
    <col min="16140" max="16151" width="9.5546875" style="16" customWidth="1"/>
    <col min="16152" max="16152" width="10.44140625" style="16" customWidth="1"/>
    <col min="16153" max="16153" width="11.44140625" style="16" customWidth="1"/>
    <col min="16154" max="16384" width="5.6640625" style="16"/>
  </cols>
  <sheetData>
    <row r="1" spans="1:73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</row>
    <row r="2" spans="1:73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</row>
    <row r="3" spans="1:73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spans="1:73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73" ht="14.25" customHeight="1" thickTop="1" thickBot="1" x14ac:dyDescent="0.3">
      <c r="A5" s="733" t="s">
        <v>69</v>
      </c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3"/>
      <c r="O5" s="734"/>
      <c r="P5" s="18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73" ht="16.5" customHeight="1" thickTop="1" thickBot="1" x14ac:dyDescent="0.3">
      <c r="A6" s="735"/>
      <c r="B6" s="735"/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6"/>
      <c r="P6" s="18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</row>
    <row r="7" spans="1:73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</row>
    <row r="8" spans="1:73" ht="19.95" customHeight="1" thickTop="1" thickBot="1" x14ac:dyDescent="0.45">
      <c r="A8" s="163"/>
      <c r="B8" s="164" t="s">
        <v>241</v>
      </c>
      <c r="C8" s="165"/>
      <c r="D8" s="165"/>
      <c r="E8" s="165"/>
      <c r="F8" s="165"/>
      <c r="G8" s="165"/>
      <c r="H8" s="165"/>
      <c r="I8" s="165"/>
      <c r="J8" s="165"/>
      <c r="K8" s="261"/>
      <c r="L8" s="165"/>
      <c r="M8" s="165"/>
      <c r="N8" s="165"/>
      <c r="O8" s="521"/>
      <c r="P8" s="12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</row>
    <row r="9" spans="1:73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530" t="s">
        <v>331</v>
      </c>
      <c r="P9" s="12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</row>
    <row r="10" spans="1:73" ht="16.5" customHeight="1" thickTop="1" thickBot="1" x14ac:dyDescent="0.3">
      <c r="A10" s="159"/>
      <c r="O10" s="12"/>
      <c r="P10" s="12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</row>
    <row r="11" spans="1:73" ht="17.399999999999999" customHeight="1" thickTop="1" thickBot="1" x14ac:dyDescent="0.3">
      <c r="A11" s="18"/>
      <c r="B11" s="617" t="s">
        <v>316</v>
      </c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18"/>
      <c r="P11" s="18"/>
      <c r="R11" s="22"/>
      <c r="S11" s="22"/>
      <c r="T11" s="22"/>
      <c r="X11" s="23"/>
      <c r="Y11" s="20"/>
      <c r="Z11" s="20"/>
      <c r="AA11" s="29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</row>
    <row r="12" spans="1:73" ht="14.25" customHeight="1" thickTop="1" thickBot="1" x14ac:dyDescent="0.4">
      <c r="A12" s="18"/>
      <c r="B12" s="616"/>
      <c r="C12" s="616"/>
      <c r="D12" s="616"/>
      <c r="E12" s="616"/>
      <c r="F12" s="616"/>
      <c r="G12" s="616"/>
      <c r="H12" s="616"/>
      <c r="I12" s="616"/>
      <c r="J12" s="616"/>
      <c r="K12" s="616"/>
      <c r="L12" s="616"/>
      <c r="M12" s="616"/>
      <c r="N12" s="616"/>
      <c r="O12" s="74"/>
      <c r="P12" s="74"/>
      <c r="R12" s="22"/>
      <c r="S12" s="22"/>
      <c r="T12" s="22"/>
      <c r="Y12" s="31"/>
      <c r="Z12" s="31"/>
      <c r="AA12" s="29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</row>
    <row r="13" spans="1:73" s="14" customFormat="1" ht="15" customHeight="1" thickTop="1" x14ac:dyDescent="0.3">
      <c r="B13" s="617"/>
      <c r="C13" s="617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617"/>
      <c r="O13" s="73"/>
      <c r="P13" s="73"/>
    </row>
    <row r="14" spans="1:73" s="14" customFormat="1" ht="15" customHeight="1" x14ac:dyDescent="0.3">
      <c r="A14" s="64"/>
      <c r="B14" s="413" t="s">
        <v>79</v>
      </c>
      <c r="C14" s="413"/>
      <c r="D14" s="413"/>
      <c r="E14" s="413"/>
      <c r="F14" s="346"/>
      <c r="G14" s="346"/>
      <c r="H14" s="423" t="s">
        <v>80</v>
      </c>
      <c r="I14" s="414" t="s">
        <v>81</v>
      </c>
      <c r="J14" s="424" t="s">
        <v>57</v>
      </c>
      <c r="K14" s="415"/>
      <c r="L14" s="415"/>
      <c r="M14" s="346"/>
      <c r="N14" s="346"/>
      <c r="O14" s="72"/>
      <c r="P14" s="63"/>
      <c r="T14" s="432"/>
      <c r="U14" s="505" t="s">
        <v>83</v>
      </c>
      <c r="V14" s="505" t="s">
        <v>84</v>
      </c>
      <c r="W14" s="432"/>
    </row>
    <row r="15" spans="1:73" ht="15" customHeight="1" x14ac:dyDescent="0.3">
      <c r="B15" s="416" t="s">
        <v>70</v>
      </c>
      <c r="C15" s="361"/>
      <c r="D15" s="361"/>
      <c r="E15" s="361"/>
      <c r="F15" s="361"/>
      <c r="G15" s="361"/>
      <c r="H15" s="425">
        <v>8567</v>
      </c>
      <c r="I15" s="417">
        <v>5322</v>
      </c>
      <c r="J15" s="426">
        <v>13889</v>
      </c>
      <c r="K15" s="81"/>
      <c r="L15" s="81"/>
      <c r="M15" s="81"/>
      <c r="N15" s="81"/>
      <c r="O15" s="71"/>
      <c r="Q15" s="16"/>
      <c r="R15" s="16"/>
      <c r="S15" s="16"/>
      <c r="T15" s="401"/>
      <c r="U15" s="506">
        <f>H15/$J15</f>
        <v>0.61681906544747644</v>
      </c>
      <c r="V15" s="506">
        <f>I15/$J15</f>
        <v>0.38318093455252356</v>
      </c>
      <c r="W15" s="432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</row>
    <row r="16" spans="1:73" ht="15" customHeight="1" x14ac:dyDescent="0.3">
      <c r="B16" s="419" t="s">
        <v>295</v>
      </c>
      <c r="C16" s="419"/>
      <c r="D16" s="419"/>
      <c r="E16" s="419"/>
      <c r="F16" s="419"/>
      <c r="G16" s="419"/>
      <c r="H16" s="427">
        <v>7204</v>
      </c>
      <c r="I16" s="420">
        <v>5968</v>
      </c>
      <c r="J16" s="428">
        <v>13172</v>
      </c>
      <c r="K16" s="254"/>
      <c r="L16" s="421"/>
      <c r="M16" s="422"/>
      <c r="N16" s="254"/>
      <c r="O16" s="71"/>
      <c r="Q16" s="16"/>
      <c r="R16" s="16"/>
      <c r="S16" s="36"/>
      <c r="T16" s="433"/>
      <c r="U16" s="506">
        <f t="shared" ref="U16:V24" si="0">H16/$J16</f>
        <v>0.546917704221075</v>
      </c>
      <c r="V16" s="506">
        <f t="shared" si="0"/>
        <v>0.453082295778925</v>
      </c>
      <c r="W16" s="434"/>
      <c r="X16" s="38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</row>
    <row r="17" spans="1:73" ht="15" customHeight="1" x14ac:dyDescent="0.3">
      <c r="B17" s="361" t="s">
        <v>71</v>
      </c>
      <c r="C17" s="361"/>
      <c r="D17" s="361"/>
      <c r="E17" s="361"/>
      <c r="F17" s="361"/>
      <c r="G17" s="361"/>
      <c r="H17" s="425">
        <v>5087</v>
      </c>
      <c r="I17" s="417">
        <v>4179</v>
      </c>
      <c r="J17" s="426">
        <v>9266</v>
      </c>
      <c r="K17" s="77"/>
      <c r="L17" s="78"/>
      <c r="M17" s="79"/>
      <c r="N17" s="77"/>
      <c r="O17" s="71"/>
      <c r="Q17" s="16"/>
      <c r="R17" s="16"/>
      <c r="S17" s="16"/>
      <c r="T17" s="401"/>
      <c r="U17" s="506">
        <f t="shared" si="0"/>
        <v>0.54899633067127129</v>
      </c>
      <c r="V17" s="506">
        <f t="shared" si="0"/>
        <v>0.45100366932872871</v>
      </c>
      <c r="W17" s="432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</row>
    <row r="18" spans="1:73" ht="15" customHeight="1" x14ac:dyDescent="0.3">
      <c r="B18" s="419" t="s">
        <v>72</v>
      </c>
      <c r="C18" s="419"/>
      <c r="D18" s="419"/>
      <c r="E18" s="419"/>
      <c r="F18" s="419"/>
      <c r="G18" s="419"/>
      <c r="H18" s="427">
        <v>887</v>
      </c>
      <c r="I18" s="420">
        <v>1162</v>
      </c>
      <c r="J18" s="428">
        <v>2049</v>
      </c>
      <c r="K18" s="254"/>
      <c r="L18" s="421"/>
      <c r="M18" s="422"/>
      <c r="N18" s="254"/>
      <c r="O18" s="71"/>
      <c r="Q18" s="16"/>
      <c r="R18" s="16"/>
      <c r="S18" s="16"/>
      <c r="T18" s="401"/>
      <c r="U18" s="506">
        <f t="shared" si="0"/>
        <v>0.43289409468033185</v>
      </c>
      <c r="V18" s="506">
        <f t="shared" si="0"/>
        <v>0.56710590531966809</v>
      </c>
      <c r="W18" s="432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</row>
    <row r="19" spans="1:73" ht="15" customHeight="1" x14ac:dyDescent="0.3">
      <c r="B19" s="361" t="s">
        <v>73</v>
      </c>
      <c r="C19" s="361"/>
      <c r="D19" s="361"/>
      <c r="E19" s="361"/>
      <c r="F19" s="361"/>
      <c r="G19" s="361"/>
      <c r="H19" s="425">
        <v>852</v>
      </c>
      <c r="I19" s="417">
        <v>844</v>
      </c>
      <c r="J19" s="426">
        <v>1696</v>
      </c>
      <c r="K19" s="77"/>
      <c r="L19" s="78"/>
      <c r="M19" s="79"/>
      <c r="N19" s="77"/>
      <c r="O19" s="71"/>
      <c r="Q19" s="16"/>
      <c r="R19" s="16"/>
      <c r="S19" s="16"/>
      <c r="T19" s="401"/>
      <c r="U19" s="506">
        <f t="shared" si="0"/>
        <v>0.50235849056603776</v>
      </c>
      <c r="V19" s="506">
        <f t="shared" si="0"/>
        <v>0.49764150943396224</v>
      </c>
      <c r="W19" s="432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</row>
    <row r="20" spans="1:73" ht="15" customHeight="1" x14ac:dyDescent="0.3">
      <c r="B20" s="419" t="s">
        <v>76</v>
      </c>
      <c r="C20" s="419"/>
      <c r="D20" s="419"/>
      <c r="E20" s="419"/>
      <c r="F20" s="419"/>
      <c r="G20" s="419"/>
      <c r="H20" s="427">
        <v>750</v>
      </c>
      <c r="I20" s="532">
        <v>672</v>
      </c>
      <c r="J20" s="428">
        <v>1422</v>
      </c>
      <c r="K20" s="254"/>
      <c r="L20" s="421"/>
      <c r="M20" s="422"/>
      <c r="N20" s="254"/>
      <c r="O20" s="71"/>
      <c r="Q20" s="16"/>
      <c r="R20" s="16"/>
      <c r="S20" s="16"/>
      <c r="T20" s="401"/>
      <c r="U20" s="506">
        <f t="shared" si="0"/>
        <v>0.52742616033755274</v>
      </c>
      <c r="V20" s="506">
        <f t="shared" si="0"/>
        <v>0.47257383966244726</v>
      </c>
      <c r="W20" s="432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5" customHeight="1" x14ac:dyDescent="0.3">
      <c r="B21" s="361" t="s">
        <v>74</v>
      </c>
      <c r="C21" s="361"/>
      <c r="D21" s="361"/>
      <c r="E21" s="361"/>
      <c r="F21" s="361"/>
      <c r="G21" s="361"/>
      <c r="H21" s="425">
        <v>768</v>
      </c>
      <c r="I21" s="417">
        <v>537</v>
      </c>
      <c r="J21" s="426">
        <v>1305</v>
      </c>
      <c r="K21" s="77"/>
      <c r="L21" s="83"/>
      <c r="M21" s="77"/>
      <c r="N21" s="77"/>
      <c r="O21" s="71"/>
      <c r="Q21" s="16"/>
      <c r="R21" s="16"/>
      <c r="S21" s="16"/>
      <c r="T21" s="401"/>
      <c r="U21" s="506">
        <f t="shared" si="0"/>
        <v>0.58850574712643677</v>
      </c>
      <c r="V21" s="506">
        <f t="shared" si="0"/>
        <v>0.41149425287356323</v>
      </c>
      <c r="W21" s="432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5" customHeight="1" x14ac:dyDescent="0.3">
      <c r="B22" s="419" t="s">
        <v>283</v>
      </c>
      <c r="C22" s="419"/>
      <c r="D22" s="419"/>
      <c r="E22" s="419"/>
      <c r="F22" s="419"/>
      <c r="G22" s="419"/>
      <c r="H22" s="427">
        <v>395</v>
      </c>
      <c r="I22" s="420">
        <v>698</v>
      </c>
      <c r="J22" s="428">
        <v>1093</v>
      </c>
      <c r="K22" s="254"/>
      <c r="L22" s="254"/>
      <c r="M22" s="254"/>
      <c r="N22" s="254"/>
      <c r="O22" s="71"/>
      <c r="Q22" s="16"/>
      <c r="R22" s="16"/>
      <c r="S22" s="16"/>
      <c r="T22" s="401"/>
      <c r="U22" s="506">
        <f t="shared" si="0"/>
        <v>0.36139066788655078</v>
      </c>
      <c r="V22" s="506">
        <f t="shared" si="0"/>
        <v>0.63860933211344917</v>
      </c>
      <c r="W22" s="432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</row>
    <row r="23" spans="1:73" ht="15" customHeight="1" x14ac:dyDescent="0.3">
      <c r="B23" s="361" t="s">
        <v>75</v>
      </c>
      <c r="C23" s="418"/>
      <c r="D23" s="418"/>
      <c r="E23" s="418"/>
      <c r="F23" s="361"/>
      <c r="G23" s="361"/>
      <c r="H23" s="425">
        <v>479</v>
      </c>
      <c r="I23" s="417">
        <v>533</v>
      </c>
      <c r="J23" s="426">
        <v>1012</v>
      </c>
      <c r="K23" s="77"/>
      <c r="L23" s="80"/>
      <c r="M23" s="77"/>
      <c r="N23" s="77"/>
      <c r="O23" s="71"/>
      <c r="Q23" s="16"/>
      <c r="R23" s="16"/>
      <c r="S23" s="16"/>
      <c r="T23" s="401"/>
      <c r="U23" s="506">
        <f t="shared" si="0"/>
        <v>0.47332015810276679</v>
      </c>
      <c r="V23" s="506">
        <f t="shared" si="0"/>
        <v>0.52667984189723316</v>
      </c>
      <c r="W23" s="432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</row>
    <row r="24" spans="1:73" ht="15" customHeight="1" x14ac:dyDescent="0.3">
      <c r="B24" s="419" t="s">
        <v>82</v>
      </c>
      <c r="C24" s="419"/>
      <c r="D24" s="419"/>
      <c r="E24" s="419"/>
      <c r="F24" s="419"/>
      <c r="G24" s="419"/>
      <c r="H24" s="427">
        <f>H25-SUM(H15:H23)</f>
        <v>999</v>
      </c>
      <c r="I24" s="420">
        <f t="shared" ref="I24:J24" si="1">I25-SUM(I15:I23)</f>
        <v>957</v>
      </c>
      <c r="J24" s="428">
        <f t="shared" si="1"/>
        <v>1956</v>
      </c>
      <c r="K24" s="254"/>
      <c r="L24" s="254"/>
      <c r="M24" s="254"/>
      <c r="N24" s="254"/>
      <c r="O24" s="71"/>
      <c r="Q24" s="16"/>
      <c r="R24" s="16"/>
      <c r="S24" s="16"/>
      <c r="T24" s="401"/>
      <c r="U24" s="506">
        <f t="shared" si="0"/>
        <v>0.51073619631901845</v>
      </c>
      <c r="V24" s="506">
        <f t="shared" si="0"/>
        <v>0.4892638036809816</v>
      </c>
      <c r="W24" s="432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5" customHeight="1" x14ac:dyDescent="0.3">
      <c r="B25" s="412" t="s">
        <v>85</v>
      </c>
      <c r="C25" s="346"/>
      <c r="D25" s="346"/>
      <c r="E25" s="346"/>
      <c r="F25" s="346"/>
      <c r="G25" s="346"/>
      <c r="H25" s="429">
        <v>25988</v>
      </c>
      <c r="I25" s="430">
        <v>20872</v>
      </c>
      <c r="J25" s="431">
        <f t="shared" ref="J25" si="2">SUM(H25:I25)</f>
        <v>46860</v>
      </c>
      <c r="K25" s="346"/>
      <c r="L25" s="346"/>
      <c r="M25" s="346"/>
      <c r="N25" s="346"/>
      <c r="O25" s="70"/>
      <c r="Q25" s="16"/>
      <c r="R25" s="16"/>
      <c r="S25" s="16"/>
      <c r="T25" s="401"/>
      <c r="U25" s="432"/>
      <c r="V25" s="432"/>
      <c r="W25" s="432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  <row r="26" spans="1:73" s="14" customFormat="1" ht="14.4" x14ac:dyDescent="0.3">
      <c r="B26" s="43"/>
      <c r="C26" s="43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</row>
    <row r="27" spans="1:73" ht="15" thickBot="1" x14ac:dyDescent="0.35">
      <c r="B27" s="43"/>
      <c r="C27" s="43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102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</row>
    <row r="28" spans="1:73" ht="17.399999999999999" customHeight="1" thickTop="1" thickBot="1" x14ac:dyDescent="0.35">
      <c r="A28" s="18"/>
      <c r="B28" s="43"/>
      <c r="C28" s="43"/>
      <c r="D28" s="435"/>
      <c r="E28" s="435"/>
      <c r="F28" s="435"/>
      <c r="G28" s="76"/>
      <c r="H28" s="435"/>
      <c r="I28" s="435"/>
      <c r="J28" s="435"/>
      <c r="K28" s="435"/>
      <c r="L28" s="76"/>
      <c r="M28" s="76"/>
      <c r="N28" s="76"/>
      <c r="O28" s="18"/>
      <c r="P28" s="18"/>
      <c r="R28" s="22"/>
      <c r="S28" s="22"/>
      <c r="T28" s="22"/>
      <c r="X28" s="23"/>
      <c r="Y28" s="20"/>
      <c r="Z28" s="20"/>
      <c r="AA28" s="29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</row>
    <row r="29" spans="1:73" ht="17.399999999999999" customHeight="1" thickTop="1" thickBot="1" x14ac:dyDescent="0.3">
      <c r="A29" s="18"/>
      <c r="B29" s="737" t="s">
        <v>317</v>
      </c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18"/>
      <c r="P29" s="18"/>
      <c r="R29" s="22"/>
      <c r="S29" s="22"/>
      <c r="T29" s="22"/>
      <c r="X29" s="23"/>
      <c r="Y29" s="20"/>
      <c r="Z29" s="20"/>
      <c r="AA29" s="29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</row>
    <row r="30" spans="1:73" ht="14.25" customHeight="1" thickTop="1" thickBot="1" x14ac:dyDescent="0.4">
      <c r="A30" s="18"/>
      <c r="B30" s="739"/>
      <c r="C30" s="740"/>
      <c r="D30" s="740"/>
      <c r="E30" s="740"/>
      <c r="F30" s="740"/>
      <c r="G30" s="740"/>
      <c r="H30" s="740"/>
      <c r="I30" s="740"/>
      <c r="J30" s="740"/>
      <c r="K30" s="740"/>
      <c r="L30" s="740"/>
      <c r="M30" s="740"/>
      <c r="N30" s="740"/>
      <c r="O30" s="74"/>
      <c r="P30" s="74"/>
      <c r="R30" s="22"/>
      <c r="S30" s="22"/>
      <c r="T30" s="22"/>
      <c r="Y30" s="31"/>
      <c r="Z30" s="31"/>
      <c r="AA30" s="29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</row>
    <row r="31" spans="1:73" ht="15" thickTop="1" x14ac:dyDescent="0.3">
      <c r="A31" s="143"/>
      <c r="B31" s="92"/>
      <c r="C31" s="93"/>
      <c r="D31" s="94"/>
      <c r="E31" s="94"/>
      <c r="F31" s="94"/>
      <c r="G31" s="127"/>
      <c r="H31" s="128"/>
      <c r="I31" s="128"/>
      <c r="J31" s="128"/>
      <c r="K31" s="128"/>
      <c r="L31" s="127"/>
      <c r="M31" s="127"/>
      <c r="N31" s="127"/>
      <c r="O31" s="127"/>
      <c r="P31" s="129"/>
      <c r="Q31" s="125"/>
      <c r="R31" s="16"/>
      <c r="S31" s="16"/>
      <c r="T31" s="16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</row>
    <row r="32" spans="1:73" ht="14.4" x14ac:dyDescent="0.3">
      <c r="A32" s="143"/>
      <c r="B32" s="741" t="s">
        <v>94</v>
      </c>
      <c r="C32" s="741"/>
      <c r="D32" s="741"/>
      <c r="E32" s="95" t="s">
        <v>55</v>
      </c>
      <c r="F32" s="96" t="s">
        <v>95</v>
      </c>
      <c r="G32" s="130"/>
      <c r="H32" s="128"/>
      <c r="I32" s="128"/>
      <c r="J32" s="128"/>
      <c r="K32" s="128"/>
      <c r="L32" s="127"/>
      <c r="M32" s="127"/>
      <c r="N32" s="127"/>
      <c r="O32" s="127"/>
      <c r="P32" s="129"/>
      <c r="Q32" s="125"/>
      <c r="R32" s="16"/>
      <c r="S32" s="16"/>
      <c r="T32" s="16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</row>
    <row r="33" spans="1:73" ht="15" thickBot="1" x14ac:dyDescent="0.35">
      <c r="A33" s="143"/>
      <c r="B33" s="436" t="s">
        <v>96</v>
      </c>
      <c r="C33" s="437"/>
      <c r="D33" s="437"/>
      <c r="E33" s="438">
        <f>C67</f>
        <v>43106</v>
      </c>
      <c r="F33" s="439">
        <f>E33/$E$59</f>
        <v>0.91988903115663678</v>
      </c>
      <c r="G33" s="130"/>
      <c r="H33" s="128"/>
      <c r="I33" s="128"/>
      <c r="J33" s="128"/>
      <c r="K33" s="128"/>
      <c r="L33" s="127"/>
      <c r="M33" s="127"/>
      <c r="N33" s="127"/>
      <c r="O33" s="127"/>
      <c r="P33" s="129"/>
      <c r="Q33" s="125"/>
      <c r="R33" s="16"/>
      <c r="S33" s="16"/>
      <c r="T33" s="16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</row>
    <row r="34" spans="1:73" ht="15" thickBot="1" x14ac:dyDescent="0.35">
      <c r="A34" s="143"/>
      <c r="B34" s="440" t="s">
        <v>97</v>
      </c>
      <c r="C34" s="441"/>
      <c r="D34" s="441"/>
      <c r="E34" s="442">
        <f>E35+E42+E47+E51+E55</f>
        <v>3754</v>
      </c>
      <c r="F34" s="443">
        <f>E34/$E$59</f>
        <v>8.0110968843363203E-2</v>
      </c>
      <c r="G34" s="130"/>
      <c r="H34" s="128"/>
      <c r="I34" s="128"/>
      <c r="J34" s="128"/>
      <c r="K34" s="128"/>
      <c r="L34" s="127"/>
      <c r="M34" s="127"/>
      <c r="N34" s="127"/>
      <c r="O34" s="127"/>
      <c r="P34" s="129"/>
      <c r="Q34" s="125"/>
      <c r="R34" s="16"/>
      <c r="S34" s="16"/>
      <c r="T34" s="16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</row>
    <row r="35" spans="1:73" ht="15" thickBot="1" x14ac:dyDescent="0.35">
      <c r="A35" s="143"/>
      <c r="B35" s="444" t="s">
        <v>107</v>
      </c>
      <c r="C35" s="445"/>
      <c r="D35" s="445"/>
      <c r="E35" s="446">
        <f>C71</f>
        <v>1734</v>
      </c>
      <c r="F35" s="447">
        <f t="shared" ref="F35:F59" si="3">E35/$E$59</f>
        <v>3.7003841229193341E-2</v>
      </c>
      <c r="G35" s="130"/>
      <c r="H35" s="128"/>
      <c r="I35" s="128"/>
      <c r="J35" s="128"/>
      <c r="K35" s="128"/>
      <c r="L35" s="127"/>
      <c r="M35" s="127"/>
      <c r="N35" s="127"/>
      <c r="O35" s="127"/>
      <c r="P35" s="129"/>
      <c r="Q35" s="125"/>
      <c r="R35" s="16"/>
      <c r="S35" s="16"/>
      <c r="T35" s="16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</row>
    <row r="36" spans="1:73" ht="14.4" x14ac:dyDescent="0.3">
      <c r="A36" s="143"/>
      <c r="B36" s="448" t="s">
        <v>108</v>
      </c>
      <c r="C36" s="449"/>
      <c r="D36" s="449"/>
      <c r="E36" s="450">
        <v>476</v>
      </c>
      <c r="F36" s="451">
        <f t="shared" si="3"/>
        <v>1.0157917200170721E-2</v>
      </c>
      <c r="G36" s="130"/>
      <c r="H36" s="131"/>
      <c r="I36" s="131"/>
      <c r="J36" s="131"/>
      <c r="K36" s="131"/>
      <c r="L36" s="127"/>
      <c r="M36" s="127"/>
      <c r="N36" s="127"/>
      <c r="O36" s="127"/>
      <c r="P36" s="129"/>
      <c r="Q36" s="125"/>
      <c r="R36" s="16"/>
      <c r="S36" s="16"/>
      <c r="T36" s="16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</row>
    <row r="37" spans="1:73" ht="14.4" x14ac:dyDescent="0.3">
      <c r="A37" s="143"/>
      <c r="B37" s="448" t="s">
        <v>103</v>
      </c>
      <c r="C37" s="449"/>
      <c r="D37" s="449"/>
      <c r="E37" s="450">
        <v>263</v>
      </c>
      <c r="F37" s="451">
        <f t="shared" si="3"/>
        <v>5.6124626547161757E-3</v>
      </c>
      <c r="G37" s="130"/>
      <c r="H37" s="128"/>
      <c r="I37" s="128"/>
      <c r="J37" s="128"/>
      <c r="K37" s="128"/>
      <c r="L37" s="127"/>
      <c r="M37" s="127"/>
      <c r="N37" s="127"/>
      <c r="O37" s="127"/>
      <c r="P37" s="129"/>
      <c r="Q37" s="125"/>
      <c r="R37" s="16"/>
      <c r="S37" s="16"/>
      <c r="T37" s="16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</row>
    <row r="38" spans="1:73" ht="14.4" x14ac:dyDescent="0.3">
      <c r="A38" s="143"/>
      <c r="B38" s="448" t="s">
        <v>102</v>
      </c>
      <c r="C38" s="449"/>
      <c r="D38" s="449"/>
      <c r="E38" s="450">
        <v>169</v>
      </c>
      <c r="F38" s="451">
        <f t="shared" si="3"/>
        <v>3.6064874093043107E-3</v>
      </c>
      <c r="G38" s="130"/>
      <c r="H38" s="128"/>
      <c r="I38" s="128"/>
      <c r="J38" s="128"/>
      <c r="K38" s="128"/>
      <c r="L38" s="127"/>
      <c r="M38" s="127"/>
      <c r="N38" s="127"/>
      <c r="O38" s="127"/>
      <c r="P38" s="129"/>
      <c r="Q38" s="125"/>
      <c r="R38" s="16"/>
      <c r="S38" s="16"/>
      <c r="T38" s="16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</row>
    <row r="39" spans="1:73" ht="14.4" x14ac:dyDescent="0.3">
      <c r="A39" s="143"/>
      <c r="B39" s="448" t="s">
        <v>110</v>
      </c>
      <c r="C39" s="449"/>
      <c r="D39" s="449"/>
      <c r="E39" s="450">
        <v>162</v>
      </c>
      <c r="F39" s="451">
        <f t="shared" si="3"/>
        <v>3.4571062740076826E-3</v>
      </c>
      <c r="G39" s="130"/>
      <c r="H39" s="128"/>
      <c r="I39" s="128"/>
      <c r="J39" s="128"/>
      <c r="K39" s="128"/>
      <c r="L39" s="127"/>
      <c r="M39" s="127"/>
      <c r="N39" s="127"/>
      <c r="O39" s="127"/>
      <c r="P39" s="129"/>
      <c r="Q39" s="125"/>
      <c r="R39" s="16"/>
      <c r="S39" s="16"/>
      <c r="T39" s="16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</row>
    <row r="40" spans="1:73" ht="14.4" x14ac:dyDescent="0.3">
      <c r="A40" s="143"/>
      <c r="B40" s="448" t="s">
        <v>126</v>
      </c>
      <c r="C40" s="449"/>
      <c r="D40" s="449"/>
      <c r="E40" s="450">
        <v>152</v>
      </c>
      <c r="F40" s="451">
        <f t="shared" si="3"/>
        <v>3.2437046521553562E-3</v>
      </c>
      <c r="G40" s="130"/>
      <c r="H40" s="128"/>
      <c r="I40" s="128"/>
      <c r="J40" s="128"/>
      <c r="K40" s="128"/>
      <c r="L40" s="127"/>
      <c r="M40" s="127"/>
      <c r="N40" s="127"/>
      <c r="O40" s="127"/>
      <c r="P40" s="129"/>
      <c r="Q40" s="125"/>
      <c r="R40" s="16"/>
      <c r="S40" s="16"/>
      <c r="T40" s="16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</row>
    <row r="41" spans="1:73" ht="14.4" x14ac:dyDescent="0.3">
      <c r="A41" s="143"/>
      <c r="B41" s="448" t="s">
        <v>100</v>
      </c>
      <c r="C41" s="449"/>
      <c r="D41" s="449"/>
      <c r="E41" s="450">
        <f>E35-SUM(E36:E40)</f>
        <v>512</v>
      </c>
      <c r="F41" s="451">
        <f t="shared" si="3"/>
        <v>1.0926163038839096E-2</v>
      </c>
      <c r="G41" s="130"/>
      <c r="H41" s="128"/>
      <c r="I41" s="128"/>
      <c r="J41" s="128"/>
      <c r="K41" s="128"/>
      <c r="L41" s="127"/>
      <c r="M41" s="127"/>
      <c r="N41" s="127"/>
      <c r="O41" s="127"/>
      <c r="P41" s="129"/>
      <c r="Q41" s="125"/>
      <c r="R41" s="16"/>
      <c r="S41" s="16"/>
      <c r="T41" s="16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</row>
    <row r="42" spans="1:73" ht="14.4" x14ac:dyDescent="0.3">
      <c r="A42" s="143"/>
      <c r="B42" s="452" t="s">
        <v>112</v>
      </c>
      <c r="C42" s="453"/>
      <c r="D42" s="453"/>
      <c r="E42" s="454">
        <f>C65</f>
        <v>1066</v>
      </c>
      <c r="F42" s="455">
        <f t="shared" si="3"/>
        <v>2.274861288945796E-2</v>
      </c>
      <c r="G42" s="130"/>
      <c r="H42" s="127"/>
      <c r="I42" s="127"/>
      <c r="J42" s="127"/>
      <c r="K42" s="127"/>
      <c r="L42" s="127"/>
      <c r="M42" s="127"/>
      <c r="N42" s="127"/>
      <c r="O42" s="127"/>
      <c r="P42" s="129"/>
      <c r="Q42" s="125"/>
      <c r="R42" s="16"/>
      <c r="S42" s="16"/>
      <c r="T42" s="16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</row>
    <row r="43" spans="1:73" ht="14.4" x14ac:dyDescent="0.3">
      <c r="A43" s="143"/>
      <c r="B43" s="448" t="s">
        <v>101</v>
      </c>
      <c r="C43" s="449"/>
      <c r="D43" s="449"/>
      <c r="E43" s="450">
        <v>154</v>
      </c>
      <c r="F43" s="451">
        <f t="shared" si="3"/>
        <v>3.2863849765258214E-3</v>
      </c>
      <c r="G43" s="130"/>
      <c r="H43" s="127"/>
      <c r="I43" s="127"/>
      <c r="J43" s="127"/>
      <c r="K43" s="127"/>
      <c r="L43" s="127"/>
      <c r="M43" s="127"/>
      <c r="N43" s="127"/>
      <c r="O43" s="127"/>
      <c r="P43" s="129"/>
      <c r="Q43" s="125"/>
      <c r="R43" s="16"/>
      <c r="S43" s="16"/>
      <c r="T43" s="16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</row>
    <row r="44" spans="1:73" ht="14.4" x14ac:dyDescent="0.3">
      <c r="A44" s="143"/>
      <c r="B44" s="448" t="s">
        <v>284</v>
      </c>
      <c r="C44" s="449"/>
      <c r="D44" s="449"/>
      <c r="E44" s="450">
        <v>151</v>
      </c>
      <c r="F44" s="451">
        <f t="shared" si="3"/>
        <v>3.2223644899701236E-3</v>
      </c>
      <c r="G44" s="130"/>
      <c r="H44" s="127"/>
      <c r="I44" s="127"/>
      <c r="J44" s="127"/>
      <c r="K44" s="127"/>
      <c r="L44" s="127"/>
      <c r="M44" s="127"/>
      <c r="N44" s="127"/>
      <c r="O44" s="127"/>
      <c r="P44" s="129"/>
      <c r="Q44" s="125"/>
      <c r="R44" s="16"/>
      <c r="S44" s="16"/>
      <c r="T44" s="16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</row>
    <row r="45" spans="1:73" ht="14.4" x14ac:dyDescent="0.3">
      <c r="A45" s="143"/>
      <c r="B45" s="448" t="s">
        <v>285</v>
      </c>
      <c r="C45" s="449"/>
      <c r="D45" s="449"/>
      <c r="E45" s="450">
        <v>95</v>
      </c>
      <c r="F45" s="451">
        <f t="shared" si="3"/>
        <v>2.0273154075970976E-3</v>
      </c>
      <c r="G45" s="130"/>
      <c r="H45" s="127"/>
      <c r="I45" s="127"/>
      <c r="J45" s="127"/>
      <c r="K45" s="127"/>
      <c r="L45" s="127"/>
      <c r="M45" s="127"/>
      <c r="N45" s="127"/>
      <c r="O45" s="127"/>
      <c r="P45" s="129"/>
      <c r="Q45" s="125"/>
      <c r="R45" s="16"/>
      <c r="S45" s="16"/>
      <c r="T45" s="16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</row>
    <row r="46" spans="1:73" ht="14.4" x14ac:dyDescent="0.3">
      <c r="A46" s="143"/>
      <c r="B46" s="448" t="s">
        <v>286</v>
      </c>
      <c r="C46" s="449"/>
      <c r="D46" s="449"/>
      <c r="E46" s="450">
        <f>E42-SUM(E43:E45)</f>
        <v>666</v>
      </c>
      <c r="F46" s="451">
        <f t="shared" si="3"/>
        <v>1.4212548015364916E-2</v>
      </c>
      <c r="G46" s="130"/>
      <c r="H46" s="127"/>
      <c r="I46" s="127"/>
      <c r="J46" s="127"/>
      <c r="K46" s="127"/>
      <c r="L46" s="127"/>
      <c r="M46" s="127"/>
      <c r="N46" s="127"/>
      <c r="O46" s="127"/>
      <c r="P46" s="129"/>
      <c r="Q46" s="125"/>
      <c r="R46" s="16"/>
      <c r="S46" s="16"/>
      <c r="T46" s="16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</row>
    <row r="47" spans="1:73" ht="18" x14ac:dyDescent="0.35">
      <c r="A47" s="143"/>
      <c r="B47" s="456" t="s">
        <v>111</v>
      </c>
      <c r="C47" s="457"/>
      <c r="D47" s="457"/>
      <c r="E47" s="458">
        <f>C64</f>
        <v>517</v>
      </c>
      <c r="F47" s="459">
        <f t="shared" si="3"/>
        <v>1.1032863849765259E-2</v>
      </c>
      <c r="G47" s="132"/>
      <c r="H47" s="133"/>
      <c r="I47" s="133"/>
      <c r="J47" s="133"/>
      <c r="K47" s="133"/>
      <c r="L47" s="127"/>
      <c r="M47" s="127"/>
      <c r="N47" s="127"/>
      <c r="O47" s="127"/>
      <c r="P47" s="129"/>
      <c r="Q47" s="125"/>
      <c r="R47" s="16"/>
      <c r="S47" s="16"/>
      <c r="T47" s="16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</row>
    <row r="48" spans="1:73" ht="14.4" x14ac:dyDescent="0.3">
      <c r="A48" s="143"/>
      <c r="B48" s="448" t="s">
        <v>98</v>
      </c>
      <c r="C48" s="449"/>
      <c r="D48" s="449"/>
      <c r="E48" s="450">
        <v>326</v>
      </c>
      <c r="F48" s="451">
        <f t="shared" si="3"/>
        <v>6.9568928723858304E-3</v>
      </c>
      <c r="G48" s="134"/>
      <c r="H48" s="129"/>
      <c r="I48" s="129"/>
      <c r="J48" s="129"/>
      <c r="K48" s="129"/>
      <c r="L48" s="129"/>
      <c r="M48" s="129"/>
      <c r="N48" s="129"/>
      <c r="O48" s="129"/>
      <c r="P48" s="129"/>
      <c r="Q48" s="125"/>
      <c r="R48" s="16"/>
      <c r="S48" s="16"/>
      <c r="T48" s="16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</row>
    <row r="49" spans="1:73" ht="14.4" x14ac:dyDescent="0.3">
      <c r="A49" s="143"/>
      <c r="B49" s="448" t="s">
        <v>99</v>
      </c>
      <c r="C49" s="449"/>
      <c r="D49" s="449"/>
      <c r="E49" s="450">
        <v>47</v>
      </c>
      <c r="F49" s="451">
        <f t="shared" si="3"/>
        <v>1.0029876227059325E-3</v>
      </c>
      <c r="G49" s="134"/>
      <c r="H49" s="129"/>
      <c r="I49" s="129"/>
      <c r="J49" s="129"/>
      <c r="K49" s="129"/>
      <c r="L49" s="129"/>
      <c r="M49" s="129"/>
      <c r="N49" s="129"/>
      <c r="O49" s="129"/>
      <c r="P49" s="129"/>
      <c r="Q49" s="125"/>
      <c r="R49" s="16"/>
      <c r="S49" s="16"/>
      <c r="T49" s="16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</row>
    <row r="50" spans="1:73" ht="14.4" x14ac:dyDescent="0.3">
      <c r="A50" s="143"/>
      <c r="B50" s="448" t="s">
        <v>100</v>
      </c>
      <c r="C50" s="449"/>
      <c r="D50" s="449"/>
      <c r="E50" s="450">
        <f>E47-SUM(E48:E49)</f>
        <v>144</v>
      </c>
      <c r="F50" s="451">
        <f t="shared" si="3"/>
        <v>3.0729833546734955E-3</v>
      </c>
      <c r="G50" s="134"/>
      <c r="H50" s="129"/>
      <c r="I50" s="129"/>
      <c r="J50" s="129"/>
      <c r="K50" s="129"/>
      <c r="L50" s="129"/>
      <c r="M50" s="129"/>
      <c r="N50" s="129"/>
      <c r="O50" s="129"/>
      <c r="P50" s="129"/>
      <c r="Q50" s="125"/>
      <c r="R50" s="16"/>
      <c r="S50" s="16"/>
      <c r="T50" s="16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</row>
    <row r="51" spans="1:73" ht="14.4" x14ac:dyDescent="0.3">
      <c r="A51" s="143"/>
      <c r="B51" s="460" t="s">
        <v>104</v>
      </c>
      <c r="C51" s="461"/>
      <c r="D51" s="461"/>
      <c r="E51" s="462">
        <f>C66</f>
        <v>194</v>
      </c>
      <c r="F51" s="463">
        <f t="shared" si="3"/>
        <v>4.1399914639351255E-3</v>
      </c>
      <c r="G51" s="134"/>
      <c r="H51" s="129"/>
      <c r="I51" s="129"/>
      <c r="J51" s="129"/>
      <c r="K51" s="129"/>
      <c r="L51" s="129"/>
      <c r="M51" s="129"/>
      <c r="N51" s="129"/>
      <c r="O51" s="129"/>
      <c r="P51" s="129"/>
      <c r="Q51" s="125"/>
      <c r="R51" s="16"/>
      <c r="S51" s="16"/>
      <c r="T51" s="16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</row>
    <row r="52" spans="1:73" ht="13.95" customHeight="1" x14ac:dyDescent="0.3">
      <c r="A52" s="143"/>
      <c r="B52" s="448" t="s">
        <v>105</v>
      </c>
      <c r="C52" s="449"/>
      <c r="D52" s="449"/>
      <c r="E52" s="450">
        <v>60</v>
      </c>
      <c r="F52" s="451">
        <f t="shared" si="3"/>
        <v>1.2804097311139564E-3</v>
      </c>
      <c r="G52" s="134"/>
      <c r="H52" s="129"/>
      <c r="I52" s="129"/>
      <c r="J52" s="129"/>
      <c r="K52" s="129"/>
      <c r="L52" s="129"/>
      <c r="M52" s="129"/>
      <c r="N52" s="129"/>
      <c r="O52" s="129"/>
      <c r="P52" s="129"/>
      <c r="Q52" s="125"/>
      <c r="R52" s="16"/>
      <c r="S52" s="16"/>
      <c r="T52" s="16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</row>
    <row r="53" spans="1:73" ht="13.95" customHeight="1" x14ac:dyDescent="0.3">
      <c r="A53" s="143"/>
      <c r="B53" s="448" t="s">
        <v>113</v>
      </c>
      <c r="C53" s="464"/>
      <c r="D53" s="464"/>
      <c r="E53" s="450">
        <v>40</v>
      </c>
      <c r="F53" s="451">
        <f t="shared" si="3"/>
        <v>8.5360648740930435E-4</v>
      </c>
      <c r="G53" s="134"/>
      <c r="H53" s="129"/>
      <c r="I53" s="129"/>
      <c r="J53" s="129"/>
      <c r="K53" s="730"/>
      <c r="L53" s="730"/>
      <c r="M53" s="730"/>
      <c r="N53" s="135"/>
      <c r="O53" s="129"/>
      <c r="P53" s="129"/>
      <c r="Q53" s="125"/>
      <c r="R53" s="16"/>
      <c r="S53" s="16"/>
      <c r="T53" s="16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</row>
    <row r="54" spans="1:73" ht="13.95" customHeight="1" x14ac:dyDescent="0.3">
      <c r="A54" s="143"/>
      <c r="B54" s="448" t="s">
        <v>100</v>
      </c>
      <c r="C54" s="449"/>
      <c r="D54" s="449"/>
      <c r="E54" s="450">
        <f>E51-SUM(E52:E53)</f>
        <v>94</v>
      </c>
      <c r="F54" s="451">
        <f t="shared" si="3"/>
        <v>2.005975245411865E-3</v>
      </c>
      <c r="G54" s="134"/>
      <c r="H54" s="129"/>
      <c r="I54" s="129"/>
      <c r="J54" s="129"/>
      <c r="K54" s="729"/>
      <c r="L54" s="729"/>
      <c r="M54" s="729"/>
      <c r="N54" s="136"/>
      <c r="O54" s="137"/>
      <c r="P54" s="137" t="s">
        <v>68</v>
      </c>
      <c r="Q54" s="125"/>
      <c r="R54" s="16"/>
      <c r="S54" s="16"/>
      <c r="T54" s="16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</row>
    <row r="55" spans="1:73" ht="13.95" customHeight="1" x14ac:dyDescent="0.3">
      <c r="A55" s="143"/>
      <c r="B55" s="465" t="s">
        <v>106</v>
      </c>
      <c r="C55" s="466"/>
      <c r="D55" s="466"/>
      <c r="E55" s="467">
        <f>E59-SUM(E33,E35,E42,E47,E51)</f>
        <v>243</v>
      </c>
      <c r="F55" s="468">
        <f t="shared" si="3"/>
        <v>5.1856594110115239E-3</v>
      </c>
      <c r="G55" s="134"/>
      <c r="H55" s="129"/>
      <c r="I55" s="129"/>
      <c r="J55" s="129"/>
      <c r="K55" s="731"/>
      <c r="L55" s="731"/>
      <c r="M55" s="731"/>
      <c r="N55" s="138"/>
      <c r="O55" s="137"/>
      <c r="P55" s="137"/>
      <c r="Q55" s="125"/>
      <c r="R55" s="16"/>
      <c r="S55" s="16"/>
      <c r="T55" s="16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</row>
    <row r="56" spans="1:73" s="45" customFormat="1" ht="13.95" customHeight="1" x14ac:dyDescent="0.3">
      <c r="A56" s="125"/>
      <c r="B56" s="448" t="s">
        <v>114</v>
      </c>
      <c r="C56" s="449"/>
      <c r="D56" s="449"/>
      <c r="E56" s="450">
        <v>57</v>
      </c>
      <c r="F56" s="451">
        <f t="shared" si="3"/>
        <v>1.2163892445582586E-3</v>
      </c>
      <c r="G56" s="134"/>
      <c r="H56" s="129"/>
      <c r="I56" s="129"/>
      <c r="J56" s="129"/>
      <c r="K56" s="732"/>
      <c r="L56" s="732"/>
      <c r="M56" s="732"/>
      <c r="N56" s="138"/>
      <c r="O56" s="137"/>
      <c r="P56" s="137"/>
      <c r="Q56" s="129"/>
    </row>
    <row r="57" spans="1:73" ht="13.95" customHeight="1" x14ac:dyDescent="0.3">
      <c r="A57" s="143"/>
      <c r="B57" s="448" t="s">
        <v>115</v>
      </c>
      <c r="C57" s="449"/>
      <c r="D57" s="449"/>
      <c r="E57" s="450">
        <v>54</v>
      </c>
      <c r="F57" s="451">
        <f t="shared" si="3"/>
        <v>1.1523687580025609E-3</v>
      </c>
      <c r="G57" s="134"/>
      <c r="H57" s="129"/>
      <c r="I57" s="129"/>
      <c r="J57" s="129"/>
      <c r="K57" s="729"/>
      <c r="L57" s="729"/>
      <c r="M57" s="729"/>
      <c r="N57" s="139"/>
      <c r="O57" s="137"/>
      <c r="P57" s="137" t="s">
        <v>64</v>
      </c>
      <c r="Q57" s="125"/>
      <c r="R57" s="16"/>
      <c r="S57" s="16"/>
      <c r="T57" s="1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13.95" customHeight="1" x14ac:dyDescent="0.3">
      <c r="A58" s="143"/>
      <c r="B58" s="448" t="s">
        <v>116</v>
      </c>
      <c r="C58" s="449"/>
      <c r="D58" s="449"/>
      <c r="E58" s="450">
        <f>E55-SUM(E56:E57)</f>
        <v>132</v>
      </c>
      <c r="F58" s="451">
        <f t="shared" si="3"/>
        <v>2.8169014084507044E-3</v>
      </c>
      <c r="G58" s="134"/>
      <c r="H58" s="129"/>
      <c r="I58" s="129"/>
      <c r="J58" s="129"/>
      <c r="K58" s="729"/>
      <c r="L58" s="729"/>
      <c r="M58" s="729"/>
      <c r="N58" s="136"/>
      <c r="O58" s="137"/>
      <c r="P58" s="137" t="s">
        <v>65</v>
      </c>
      <c r="Q58" s="125"/>
      <c r="R58" s="16"/>
      <c r="S58" s="16"/>
      <c r="T58" s="16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</row>
    <row r="59" spans="1:73" ht="13.95" customHeight="1" x14ac:dyDescent="0.3">
      <c r="A59" s="143"/>
      <c r="B59" s="469" t="s">
        <v>57</v>
      </c>
      <c r="C59" s="469"/>
      <c r="D59" s="469"/>
      <c r="E59" s="470">
        <f>J25</f>
        <v>46860</v>
      </c>
      <c r="F59" s="471">
        <f t="shared" si="3"/>
        <v>1</v>
      </c>
      <c r="G59" s="140"/>
      <c r="H59" s="129"/>
      <c r="I59" s="129"/>
      <c r="J59" s="129"/>
      <c r="K59" s="729"/>
      <c r="L59" s="729"/>
      <c r="M59" s="729"/>
      <c r="N59" s="136"/>
      <c r="O59" s="137"/>
      <c r="P59" s="137" t="s">
        <v>66</v>
      </c>
      <c r="Q59" s="125"/>
      <c r="R59" s="16"/>
      <c r="S59" s="16"/>
      <c r="T59" s="16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</row>
    <row r="60" spans="1:73" ht="13.95" customHeight="1" x14ac:dyDescent="0.3">
      <c r="I60" s="63"/>
      <c r="J60" s="116"/>
      <c r="K60" s="116"/>
      <c r="L60" s="116"/>
      <c r="M60" s="88"/>
      <c r="N60" s="117"/>
      <c r="P60" s="105"/>
    </row>
    <row r="61" spans="1:73" ht="13.95" customHeight="1" x14ac:dyDescent="0.3">
      <c r="I61" s="63"/>
      <c r="J61" s="116"/>
      <c r="K61" s="116"/>
      <c r="L61" s="116"/>
      <c r="M61" s="88"/>
      <c r="N61" s="91"/>
      <c r="P61" s="112"/>
    </row>
    <row r="62" spans="1:73" ht="13.95" customHeight="1" x14ac:dyDescent="0.3">
      <c r="I62" s="63"/>
      <c r="J62" s="145"/>
      <c r="K62" s="145"/>
      <c r="L62" s="145"/>
      <c r="M62" s="84"/>
      <c r="N62" s="122"/>
    </row>
    <row r="63" spans="1:73" ht="14.4" customHeight="1" x14ac:dyDescent="0.3">
      <c r="B63" s="47"/>
      <c r="C63" s="47"/>
      <c r="D63" s="47"/>
      <c r="E63" s="47"/>
      <c r="F63" s="47"/>
      <c r="G63" s="47"/>
      <c r="H63" s="47"/>
      <c r="I63" s="511"/>
      <c r="J63" s="512"/>
      <c r="K63" s="513"/>
      <c r="L63" s="493"/>
      <c r="M63" s="493"/>
      <c r="N63" s="514"/>
      <c r="O63" s="47"/>
    </row>
    <row r="64" spans="1:73" ht="14.4" customHeight="1" x14ac:dyDescent="0.3">
      <c r="A64" s="50"/>
      <c r="B64" s="507" t="s">
        <v>91</v>
      </c>
      <c r="C64" s="507">
        <v>517</v>
      </c>
      <c r="D64" s="507"/>
      <c r="E64" s="507"/>
      <c r="F64" s="507" t="s">
        <v>292</v>
      </c>
      <c r="G64" s="507"/>
      <c r="H64" s="516"/>
      <c r="I64" s="494"/>
      <c r="J64" s="494"/>
      <c r="K64" s="52"/>
      <c r="L64" s="53"/>
      <c r="M64" s="516"/>
      <c r="N64" s="516"/>
      <c r="O64" s="516"/>
      <c r="P64" s="54"/>
    </row>
    <row r="65" spans="2:15" ht="14.4" customHeight="1" x14ac:dyDescent="0.25">
      <c r="B65" s="41" t="s">
        <v>89</v>
      </c>
      <c r="C65" s="41">
        <v>1066</v>
      </c>
      <c r="D65" s="41"/>
      <c r="E65" s="41"/>
      <c r="F65" s="41" t="s">
        <v>293</v>
      </c>
      <c r="G65" s="41"/>
      <c r="H65" s="47"/>
      <c r="I65" s="47"/>
      <c r="J65" s="47"/>
      <c r="K65" s="47"/>
      <c r="L65" s="47"/>
      <c r="M65" s="47"/>
      <c r="N65" s="47"/>
      <c r="O65" s="47"/>
    </row>
    <row r="66" spans="2:15" ht="14.4" customHeight="1" x14ac:dyDescent="0.25">
      <c r="B66" s="41" t="s">
        <v>90</v>
      </c>
      <c r="C66" s="41">
        <v>194</v>
      </c>
      <c r="D66" s="41"/>
      <c r="E66" s="41"/>
      <c r="F66" s="41"/>
      <c r="G66" s="41"/>
      <c r="H66" s="47"/>
      <c r="I66" s="47"/>
      <c r="J66" s="47"/>
      <c r="K66" s="47"/>
      <c r="L66" s="47"/>
      <c r="M66" s="47"/>
      <c r="N66" s="47"/>
      <c r="O66" s="47"/>
    </row>
    <row r="67" spans="2:15" ht="14.4" customHeight="1" x14ac:dyDescent="0.25">
      <c r="B67" s="41" t="s">
        <v>86</v>
      </c>
      <c r="C67" s="41">
        <v>43106</v>
      </c>
      <c r="D67" s="41"/>
      <c r="E67" s="41"/>
      <c r="F67" s="41"/>
      <c r="G67" s="41"/>
      <c r="H67" s="47"/>
      <c r="I67" s="47"/>
      <c r="J67" s="47"/>
      <c r="K67" s="47"/>
      <c r="L67" s="47"/>
      <c r="M67" s="47"/>
      <c r="N67" s="47"/>
      <c r="O67" s="47"/>
    </row>
    <row r="68" spans="2:15" ht="14.4" customHeight="1" x14ac:dyDescent="0.25">
      <c r="B68" s="41" t="s">
        <v>92</v>
      </c>
      <c r="C68" s="41">
        <v>8</v>
      </c>
      <c r="D68" s="41"/>
      <c r="E68" s="41"/>
      <c r="F68" s="41"/>
      <c r="G68" s="41"/>
      <c r="H68" s="47"/>
      <c r="I68" s="47"/>
      <c r="J68" s="47"/>
      <c r="K68" s="47"/>
      <c r="L68" s="47"/>
      <c r="M68" s="47"/>
      <c r="N68" s="47"/>
      <c r="O68" s="47"/>
    </row>
    <row r="69" spans="2:15" ht="14.4" customHeight="1" x14ac:dyDescent="0.25">
      <c r="B69" s="41" t="s">
        <v>93</v>
      </c>
      <c r="C69" s="41">
        <v>57</v>
      </c>
      <c r="D69" s="41"/>
      <c r="E69" s="41"/>
      <c r="F69" s="41"/>
      <c r="G69" s="41"/>
      <c r="H69" s="47"/>
      <c r="I69" s="47"/>
      <c r="J69" s="47"/>
      <c r="K69" s="47"/>
      <c r="L69" s="47"/>
      <c r="M69" s="47"/>
      <c r="N69" s="47"/>
      <c r="O69" s="47"/>
    </row>
    <row r="70" spans="2:15" ht="14.4" customHeight="1" x14ac:dyDescent="0.25">
      <c r="B70" s="41" t="s">
        <v>88</v>
      </c>
      <c r="C70" s="41">
        <v>178</v>
      </c>
      <c r="D70" s="41"/>
      <c r="E70" s="41"/>
      <c r="F70" s="41"/>
      <c r="G70" s="41"/>
      <c r="H70" s="47"/>
      <c r="I70" s="47"/>
      <c r="J70" s="47"/>
      <c r="K70" s="47"/>
      <c r="L70" s="47"/>
      <c r="M70" s="47"/>
      <c r="N70" s="47"/>
      <c r="O70" s="47"/>
    </row>
    <row r="71" spans="2:15" ht="14.4" customHeight="1" x14ac:dyDescent="0.25">
      <c r="B71" s="41" t="s">
        <v>87</v>
      </c>
      <c r="C71" s="41">
        <v>1734</v>
      </c>
      <c r="D71" s="41"/>
      <c r="E71" s="41"/>
      <c r="F71" s="41"/>
      <c r="G71" s="41"/>
      <c r="H71" s="47"/>
      <c r="I71" s="47"/>
      <c r="J71" s="47"/>
      <c r="K71" s="47"/>
      <c r="L71" s="47"/>
      <c r="M71" s="47"/>
      <c r="N71" s="47"/>
      <c r="O71" s="47"/>
    </row>
    <row r="72" spans="2:15" ht="14.4" customHeight="1" x14ac:dyDescent="0.25">
      <c r="B72" s="41"/>
      <c r="C72" s="41"/>
      <c r="D72" s="41"/>
      <c r="E72" s="41"/>
      <c r="F72" s="41"/>
      <c r="G72" s="41"/>
      <c r="H72" s="47"/>
      <c r="I72" s="47"/>
      <c r="J72" s="47"/>
      <c r="K72" s="47"/>
      <c r="L72" s="47"/>
      <c r="M72" s="47"/>
      <c r="N72" s="47"/>
      <c r="O72" s="47"/>
    </row>
    <row r="73" spans="2:15" ht="14.4" customHeight="1" x14ac:dyDescent="0.25"/>
    <row r="74" spans="2:15" ht="14.4" customHeight="1" x14ac:dyDescent="0.25"/>
    <row r="75" spans="2:15" ht="14.4" customHeight="1" x14ac:dyDescent="0.25"/>
    <row r="76" spans="2:15" ht="14.4" customHeight="1" x14ac:dyDescent="0.25"/>
    <row r="77" spans="2:15" ht="14.4" customHeight="1" x14ac:dyDescent="0.25"/>
    <row r="78" spans="2:15" ht="14.4" customHeight="1" x14ac:dyDescent="0.25"/>
  </sheetData>
  <mergeCells count="12">
    <mergeCell ref="A5:O6"/>
    <mergeCell ref="B11:N12"/>
    <mergeCell ref="B13:N13"/>
    <mergeCell ref="B29:N30"/>
    <mergeCell ref="B32:D32"/>
    <mergeCell ref="K58:M58"/>
    <mergeCell ref="K59:M59"/>
    <mergeCell ref="K53:M53"/>
    <mergeCell ref="K54:M54"/>
    <mergeCell ref="K55:M55"/>
    <mergeCell ref="K56:M56"/>
    <mergeCell ref="K57:M57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BS77"/>
  <sheetViews>
    <sheetView topLeftCell="A49" zoomScale="70" zoomScaleNormal="70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6" width="7.6640625" style="16" customWidth="1"/>
    <col min="7" max="13" width="8.88671875" style="16" customWidth="1"/>
    <col min="14" max="14" width="4.6640625" style="16" customWidth="1"/>
    <col min="15" max="15" width="6.33203125" style="16" customWidth="1"/>
    <col min="16" max="16" width="47.6640625" style="16" bestFit="1" customWidth="1"/>
    <col min="17" max="18" width="6.33203125" style="16" bestFit="1" customWidth="1"/>
    <col min="19" max="19" width="6.6640625" style="14" bestFit="1" customWidth="1"/>
    <col min="20" max="20" width="5.6640625" style="14"/>
    <col min="21" max="22" width="6.33203125" style="14" bestFit="1" customWidth="1"/>
    <col min="23" max="40" width="5.6640625" style="14"/>
    <col min="41" max="41" width="6.5546875" style="14" bestFit="1" customWidth="1"/>
    <col min="42" max="42" width="18.6640625" style="14" customWidth="1"/>
    <col min="43" max="43" width="4.33203125" style="14" customWidth="1"/>
    <col min="44" max="44" width="10.6640625" style="14" customWidth="1"/>
    <col min="45" max="56" width="9.5546875" style="14" customWidth="1"/>
    <col min="57" max="57" width="10.44140625" style="14" customWidth="1"/>
    <col min="58" max="58" width="11.44140625" style="14" customWidth="1"/>
    <col min="59" max="71" width="5.6640625" style="14"/>
    <col min="72" max="254" width="5.6640625" style="16"/>
    <col min="255" max="255" width="9.5546875" style="16" customWidth="1"/>
    <col min="256" max="256" width="6.5546875" style="16" bestFit="1" customWidth="1"/>
    <col min="257" max="257" width="5.6640625" style="16"/>
    <col min="258" max="268" width="7.6640625" style="16" customWidth="1"/>
    <col min="269" max="269" width="4.6640625" style="16" customWidth="1"/>
    <col min="270" max="270" width="7.6640625" style="16" customWidth="1"/>
    <col min="271" max="271" width="6.33203125" style="16" customWidth="1"/>
    <col min="272" max="272" width="47.6640625" style="16" bestFit="1" customWidth="1"/>
    <col min="273" max="274" width="6.33203125" style="16" bestFit="1" customWidth="1"/>
    <col min="275" max="275" width="6.6640625" style="16" bestFit="1" customWidth="1"/>
    <col min="276" max="276" width="5.6640625" style="16"/>
    <col min="277" max="278" width="6.33203125" style="16" bestFit="1" customWidth="1"/>
    <col min="279" max="296" width="5.6640625" style="16"/>
    <col min="297" max="297" width="6.5546875" style="16" bestFit="1" customWidth="1"/>
    <col min="298" max="298" width="18.6640625" style="16" customWidth="1"/>
    <col min="299" max="299" width="4.33203125" style="16" customWidth="1"/>
    <col min="300" max="300" width="10.6640625" style="16" customWidth="1"/>
    <col min="301" max="312" width="9.5546875" style="16" customWidth="1"/>
    <col min="313" max="313" width="10.44140625" style="16" customWidth="1"/>
    <col min="314" max="314" width="11.44140625" style="16" customWidth="1"/>
    <col min="315" max="510" width="5.6640625" style="16"/>
    <col min="511" max="511" width="9.5546875" style="16" customWidth="1"/>
    <col min="512" max="512" width="6.5546875" style="16" bestFit="1" customWidth="1"/>
    <col min="513" max="513" width="5.6640625" style="16"/>
    <col min="514" max="524" width="7.6640625" style="16" customWidth="1"/>
    <col min="525" max="525" width="4.6640625" style="16" customWidth="1"/>
    <col min="526" max="526" width="7.6640625" style="16" customWidth="1"/>
    <col min="527" max="527" width="6.33203125" style="16" customWidth="1"/>
    <col min="528" max="528" width="47.6640625" style="16" bestFit="1" customWidth="1"/>
    <col min="529" max="530" width="6.33203125" style="16" bestFit="1" customWidth="1"/>
    <col min="531" max="531" width="6.6640625" style="16" bestFit="1" customWidth="1"/>
    <col min="532" max="532" width="5.6640625" style="16"/>
    <col min="533" max="534" width="6.33203125" style="16" bestFit="1" customWidth="1"/>
    <col min="535" max="552" width="5.6640625" style="16"/>
    <col min="553" max="553" width="6.5546875" style="16" bestFit="1" customWidth="1"/>
    <col min="554" max="554" width="18.6640625" style="16" customWidth="1"/>
    <col min="555" max="555" width="4.33203125" style="16" customWidth="1"/>
    <col min="556" max="556" width="10.6640625" style="16" customWidth="1"/>
    <col min="557" max="568" width="9.5546875" style="16" customWidth="1"/>
    <col min="569" max="569" width="10.44140625" style="16" customWidth="1"/>
    <col min="570" max="570" width="11.44140625" style="16" customWidth="1"/>
    <col min="571" max="766" width="5.6640625" style="16"/>
    <col min="767" max="767" width="9.5546875" style="16" customWidth="1"/>
    <col min="768" max="768" width="6.5546875" style="16" bestFit="1" customWidth="1"/>
    <col min="769" max="769" width="5.6640625" style="16"/>
    <col min="770" max="780" width="7.6640625" style="16" customWidth="1"/>
    <col min="781" max="781" width="4.6640625" style="16" customWidth="1"/>
    <col min="782" max="782" width="7.6640625" style="16" customWidth="1"/>
    <col min="783" max="783" width="6.33203125" style="16" customWidth="1"/>
    <col min="784" max="784" width="47.6640625" style="16" bestFit="1" customWidth="1"/>
    <col min="785" max="786" width="6.33203125" style="16" bestFit="1" customWidth="1"/>
    <col min="787" max="787" width="6.6640625" style="16" bestFit="1" customWidth="1"/>
    <col min="788" max="788" width="5.6640625" style="16"/>
    <col min="789" max="790" width="6.33203125" style="16" bestFit="1" customWidth="1"/>
    <col min="791" max="808" width="5.6640625" style="16"/>
    <col min="809" max="809" width="6.5546875" style="16" bestFit="1" customWidth="1"/>
    <col min="810" max="810" width="18.6640625" style="16" customWidth="1"/>
    <col min="811" max="811" width="4.33203125" style="16" customWidth="1"/>
    <col min="812" max="812" width="10.6640625" style="16" customWidth="1"/>
    <col min="813" max="824" width="9.5546875" style="16" customWidth="1"/>
    <col min="825" max="825" width="10.44140625" style="16" customWidth="1"/>
    <col min="826" max="826" width="11.44140625" style="16" customWidth="1"/>
    <col min="827" max="1022" width="5.6640625" style="16"/>
    <col min="1023" max="1023" width="9.5546875" style="16" customWidth="1"/>
    <col min="1024" max="1024" width="6.5546875" style="16" bestFit="1" customWidth="1"/>
    <col min="1025" max="1025" width="5.6640625" style="16"/>
    <col min="1026" max="1036" width="7.6640625" style="16" customWidth="1"/>
    <col min="1037" max="1037" width="4.6640625" style="16" customWidth="1"/>
    <col min="1038" max="1038" width="7.6640625" style="16" customWidth="1"/>
    <col min="1039" max="1039" width="6.33203125" style="16" customWidth="1"/>
    <col min="1040" max="1040" width="47.6640625" style="16" bestFit="1" customWidth="1"/>
    <col min="1041" max="1042" width="6.33203125" style="16" bestFit="1" customWidth="1"/>
    <col min="1043" max="1043" width="6.6640625" style="16" bestFit="1" customWidth="1"/>
    <col min="1044" max="1044" width="5.6640625" style="16"/>
    <col min="1045" max="1046" width="6.33203125" style="16" bestFit="1" customWidth="1"/>
    <col min="1047" max="1064" width="5.6640625" style="16"/>
    <col min="1065" max="1065" width="6.5546875" style="16" bestFit="1" customWidth="1"/>
    <col min="1066" max="1066" width="18.6640625" style="16" customWidth="1"/>
    <col min="1067" max="1067" width="4.33203125" style="16" customWidth="1"/>
    <col min="1068" max="1068" width="10.6640625" style="16" customWidth="1"/>
    <col min="1069" max="1080" width="9.5546875" style="16" customWidth="1"/>
    <col min="1081" max="1081" width="10.44140625" style="16" customWidth="1"/>
    <col min="1082" max="1082" width="11.44140625" style="16" customWidth="1"/>
    <col min="1083" max="1278" width="5.6640625" style="16"/>
    <col min="1279" max="1279" width="9.5546875" style="16" customWidth="1"/>
    <col min="1280" max="1280" width="6.5546875" style="16" bestFit="1" customWidth="1"/>
    <col min="1281" max="1281" width="5.6640625" style="16"/>
    <col min="1282" max="1292" width="7.6640625" style="16" customWidth="1"/>
    <col min="1293" max="1293" width="4.6640625" style="16" customWidth="1"/>
    <col min="1294" max="1294" width="7.6640625" style="16" customWidth="1"/>
    <col min="1295" max="1295" width="6.33203125" style="16" customWidth="1"/>
    <col min="1296" max="1296" width="47.6640625" style="16" bestFit="1" customWidth="1"/>
    <col min="1297" max="1298" width="6.33203125" style="16" bestFit="1" customWidth="1"/>
    <col min="1299" max="1299" width="6.6640625" style="16" bestFit="1" customWidth="1"/>
    <col min="1300" max="1300" width="5.6640625" style="16"/>
    <col min="1301" max="1302" width="6.33203125" style="16" bestFit="1" customWidth="1"/>
    <col min="1303" max="1320" width="5.6640625" style="16"/>
    <col min="1321" max="1321" width="6.5546875" style="16" bestFit="1" customWidth="1"/>
    <col min="1322" max="1322" width="18.6640625" style="16" customWidth="1"/>
    <col min="1323" max="1323" width="4.33203125" style="16" customWidth="1"/>
    <col min="1324" max="1324" width="10.6640625" style="16" customWidth="1"/>
    <col min="1325" max="1336" width="9.5546875" style="16" customWidth="1"/>
    <col min="1337" max="1337" width="10.44140625" style="16" customWidth="1"/>
    <col min="1338" max="1338" width="11.44140625" style="16" customWidth="1"/>
    <col min="1339" max="1534" width="5.6640625" style="16"/>
    <col min="1535" max="1535" width="9.5546875" style="16" customWidth="1"/>
    <col min="1536" max="1536" width="6.5546875" style="16" bestFit="1" customWidth="1"/>
    <col min="1537" max="1537" width="5.6640625" style="16"/>
    <col min="1538" max="1548" width="7.6640625" style="16" customWidth="1"/>
    <col min="1549" max="1549" width="4.6640625" style="16" customWidth="1"/>
    <col min="1550" max="1550" width="7.6640625" style="16" customWidth="1"/>
    <col min="1551" max="1551" width="6.33203125" style="16" customWidth="1"/>
    <col min="1552" max="1552" width="47.6640625" style="16" bestFit="1" customWidth="1"/>
    <col min="1553" max="1554" width="6.33203125" style="16" bestFit="1" customWidth="1"/>
    <col min="1555" max="1555" width="6.6640625" style="16" bestFit="1" customWidth="1"/>
    <col min="1556" max="1556" width="5.6640625" style="16"/>
    <col min="1557" max="1558" width="6.33203125" style="16" bestFit="1" customWidth="1"/>
    <col min="1559" max="1576" width="5.6640625" style="16"/>
    <col min="1577" max="1577" width="6.5546875" style="16" bestFit="1" customWidth="1"/>
    <col min="1578" max="1578" width="18.6640625" style="16" customWidth="1"/>
    <col min="1579" max="1579" width="4.33203125" style="16" customWidth="1"/>
    <col min="1580" max="1580" width="10.6640625" style="16" customWidth="1"/>
    <col min="1581" max="1592" width="9.5546875" style="16" customWidth="1"/>
    <col min="1593" max="1593" width="10.44140625" style="16" customWidth="1"/>
    <col min="1594" max="1594" width="11.44140625" style="16" customWidth="1"/>
    <col min="1595" max="1790" width="5.6640625" style="16"/>
    <col min="1791" max="1791" width="9.5546875" style="16" customWidth="1"/>
    <col min="1792" max="1792" width="6.5546875" style="16" bestFit="1" customWidth="1"/>
    <col min="1793" max="1793" width="5.6640625" style="16"/>
    <col min="1794" max="1804" width="7.6640625" style="16" customWidth="1"/>
    <col min="1805" max="1805" width="4.6640625" style="16" customWidth="1"/>
    <col min="1806" max="1806" width="7.6640625" style="16" customWidth="1"/>
    <col min="1807" max="1807" width="6.33203125" style="16" customWidth="1"/>
    <col min="1808" max="1808" width="47.6640625" style="16" bestFit="1" customWidth="1"/>
    <col min="1809" max="1810" width="6.33203125" style="16" bestFit="1" customWidth="1"/>
    <col min="1811" max="1811" width="6.6640625" style="16" bestFit="1" customWidth="1"/>
    <col min="1812" max="1812" width="5.6640625" style="16"/>
    <col min="1813" max="1814" width="6.33203125" style="16" bestFit="1" customWidth="1"/>
    <col min="1815" max="1832" width="5.6640625" style="16"/>
    <col min="1833" max="1833" width="6.5546875" style="16" bestFit="1" customWidth="1"/>
    <col min="1834" max="1834" width="18.6640625" style="16" customWidth="1"/>
    <col min="1835" max="1835" width="4.33203125" style="16" customWidth="1"/>
    <col min="1836" max="1836" width="10.6640625" style="16" customWidth="1"/>
    <col min="1837" max="1848" width="9.5546875" style="16" customWidth="1"/>
    <col min="1849" max="1849" width="10.44140625" style="16" customWidth="1"/>
    <col min="1850" max="1850" width="11.44140625" style="16" customWidth="1"/>
    <col min="1851" max="2046" width="5.6640625" style="16"/>
    <col min="2047" max="2047" width="9.5546875" style="16" customWidth="1"/>
    <col min="2048" max="2048" width="6.5546875" style="16" bestFit="1" customWidth="1"/>
    <col min="2049" max="2049" width="5.6640625" style="16"/>
    <col min="2050" max="2060" width="7.6640625" style="16" customWidth="1"/>
    <col min="2061" max="2061" width="4.6640625" style="16" customWidth="1"/>
    <col min="2062" max="2062" width="7.6640625" style="16" customWidth="1"/>
    <col min="2063" max="2063" width="6.33203125" style="16" customWidth="1"/>
    <col min="2064" max="2064" width="47.6640625" style="16" bestFit="1" customWidth="1"/>
    <col min="2065" max="2066" width="6.33203125" style="16" bestFit="1" customWidth="1"/>
    <col min="2067" max="2067" width="6.6640625" style="16" bestFit="1" customWidth="1"/>
    <col min="2068" max="2068" width="5.6640625" style="16"/>
    <col min="2069" max="2070" width="6.33203125" style="16" bestFit="1" customWidth="1"/>
    <col min="2071" max="2088" width="5.6640625" style="16"/>
    <col min="2089" max="2089" width="6.5546875" style="16" bestFit="1" customWidth="1"/>
    <col min="2090" max="2090" width="18.6640625" style="16" customWidth="1"/>
    <col min="2091" max="2091" width="4.33203125" style="16" customWidth="1"/>
    <col min="2092" max="2092" width="10.6640625" style="16" customWidth="1"/>
    <col min="2093" max="2104" width="9.5546875" style="16" customWidth="1"/>
    <col min="2105" max="2105" width="10.44140625" style="16" customWidth="1"/>
    <col min="2106" max="2106" width="11.44140625" style="16" customWidth="1"/>
    <col min="2107" max="2302" width="5.6640625" style="16"/>
    <col min="2303" max="2303" width="9.5546875" style="16" customWidth="1"/>
    <col min="2304" max="2304" width="6.5546875" style="16" bestFit="1" customWidth="1"/>
    <col min="2305" max="2305" width="5.6640625" style="16"/>
    <col min="2306" max="2316" width="7.6640625" style="16" customWidth="1"/>
    <col min="2317" max="2317" width="4.6640625" style="16" customWidth="1"/>
    <col min="2318" max="2318" width="7.6640625" style="16" customWidth="1"/>
    <col min="2319" max="2319" width="6.33203125" style="16" customWidth="1"/>
    <col min="2320" max="2320" width="47.6640625" style="16" bestFit="1" customWidth="1"/>
    <col min="2321" max="2322" width="6.33203125" style="16" bestFit="1" customWidth="1"/>
    <col min="2323" max="2323" width="6.6640625" style="16" bestFit="1" customWidth="1"/>
    <col min="2324" max="2324" width="5.6640625" style="16"/>
    <col min="2325" max="2326" width="6.33203125" style="16" bestFit="1" customWidth="1"/>
    <col min="2327" max="2344" width="5.6640625" style="16"/>
    <col min="2345" max="2345" width="6.5546875" style="16" bestFit="1" customWidth="1"/>
    <col min="2346" max="2346" width="18.6640625" style="16" customWidth="1"/>
    <col min="2347" max="2347" width="4.33203125" style="16" customWidth="1"/>
    <col min="2348" max="2348" width="10.6640625" style="16" customWidth="1"/>
    <col min="2349" max="2360" width="9.5546875" style="16" customWidth="1"/>
    <col min="2361" max="2361" width="10.44140625" style="16" customWidth="1"/>
    <col min="2362" max="2362" width="11.44140625" style="16" customWidth="1"/>
    <col min="2363" max="2558" width="5.6640625" style="16"/>
    <col min="2559" max="2559" width="9.5546875" style="16" customWidth="1"/>
    <col min="2560" max="2560" width="6.5546875" style="16" bestFit="1" customWidth="1"/>
    <col min="2561" max="2561" width="5.6640625" style="16"/>
    <col min="2562" max="2572" width="7.6640625" style="16" customWidth="1"/>
    <col min="2573" max="2573" width="4.6640625" style="16" customWidth="1"/>
    <col min="2574" max="2574" width="7.6640625" style="16" customWidth="1"/>
    <col min="2575" max="2575" width="6.33203125" style="16" customWidth="1"/>
    <col min="2576" max="2576" width="47.6640625" style="16" bestFit="1" customWidth="1"/>
    <col min="2577" max="2578" width="6.33203125" style="16" bestFit="1" customWidth="1"/>
    <col min="2579" max="2579" width="6.6640625" style="16" bestFit="1" customWidth="1"/>
    <col min="2580" max="2580" width="5.6640625" style="16"/>
    <col min="2581" max="2582" width="6.33203125" style="16" bestFit="1" customWidth="1"/>
    <col min="2583" max="2600" width="5.6640625" style="16"/>
    <col min="2601" max="2601" width="6.5546875" style="16" bestFit="1" customWidth="1"/>
    <col min="2602" max="2602" width="18.6640625" style="16" customWidth="1"/>
    <col min="2603" max="2603" width="4.33203125" style="16" customWidth="1"/>
    <col min="2604" max="2604" width="10.6640625" style="16" customWidth="1"/>
    <col min="2605" max="2616" width="9.5546875" style="16" customWidth="1"/>
    <col min="2617" max="2617" width="10.44140625" style="16" customWidth="1"/>
    <col min="2618" max="2618" width="11.44140625" style="16" customWidth="1"/>
    <col min="2619" max="2814" width="5.6640625" style="16"/>
    <col min="2815" max="2815" width="9.5546875" style="16" customWidth="1"/>
    <col min="2816" max="2816" width="6.5546875" style="16" bestFit="1" customWidth="1"/>
    <col min="2817" max="2817" width="5.6640625" style="16"/>
    <col min="2818" max="2828" width="7.6640625" style="16" customWidth="1"/>
    <col min="2829" max="2829" width="4.6640625" style="16" customWidth="1"/>
    <col min="2830" max="2830" width="7.6640625" style="16" customWidth="1"/>
    <col min="2831" max="2831" width="6.33203125" style="16" customWidth="1"/>
    <col min="2832" max="2832" width="47.6640625" style="16" bestFit="1" customWidth="1"/>
    <col min="2833" max="2834" width="6.33203125" style="16" bestFit="1" customWidth="1"/>
    <col min="2835" max="2835" width="6.6640625" style="16" bestFit="1" customWidth="1"/>
    <col min="2836" max="2836" width="5.6640625" style="16"/>
    <col min="2837" max="2838" width="6.33203125" style="16" bestFit="1" customWidth="1"/>
    <col min="2839" max="2856" width="5.6640625" style="16"/>
    <col min="2857" max="2857" width="6.5546875" style="16" bestFit="1" customWidth="1"/>
    <col min="2858" max="2858" width="18.6640625" style="16" customWidth="1"/>
    <col min="2859" max="2859" width="4.33203125" style="16" customWidth="1"/>
    <col min="2860" max="2860" width="10.6640625" style="16" customWidth="1"/>
    <col min="2861" max="2872" width="9.5546875" style="16" customWidth="1"/>
    <col min="2873" max="2873" width="10.44140625" style="16" customWidth="1"/>
    <col min="2874" max="2874" width="11.44140625" style="16" customWidth="1"/>
    <col min="2875" max="3070" width="5.6640625" style="16"/>
    <col min="3071" max="3071" width="9.5546875" style="16" customWidth="1"/>
    <col min="3072" max="3072" width="6.5546875" style="16" bestFit="1" customWidth="1"/>
    <col min="3073" max="3073" width="5.6640625" style="16"/>
    <col min="3074" max="3084" width="7.6640625" style="16" customWidth="1"/>
    <col min="3085" max="3085" width="4.6640625" style="16" customWidth="1"/>
    <col min="3086" max="3086" width="7.6640625" style="16" customWidth="1"/>
    <col min="3087" max="3087" width="6.33203125" style="16" customWidth="1"/>
    <col min="3088" max="3088" width="47.6640625" style="16" bestFit="1" customWidth="1"/>
    <col min="3089" max="3090" width="6.33203125" style="16" bestFit="1" customWidth="1"/>
    <col min="3091" max="3091" width="6.6640625" style="16" bestFit="1" customWidth="1"/>
    <col min="3092" max="3092" width="5.6640625" style="16"/>
    <col min="3093" max="3094" width="6.33203125" style="16" bestFit="1" customWidth="1"/>
    <col min="3095" max="3112" width="5.6640625" style="16"/>
    <col min="3113" max="3113" width="6.5546875" style="16" bestFit="1" customWidth="1"/>
    <col min="3114" max="3114" width="18.6640625" style="16" customWidth="1"/>
    <col min="3115" max="3115" width="4.33203125" style="16" customWidth="1"/>
    <col min="3116" max="3116" width="10.6640625" style="16" customWidth="1"/>
    <col min="3117" max="3128" width="9.5546875" style="16" customWidth="1"/>
    <col min="3129" max="3129" width="10.44140625" style="16" customWidth="1"/>
    <col min="3130" max="3130" width="11.44140625" style="16" customWidth="1"/>
    <col min="3131" max="3326" width="5.6640625" style="16"/>
    <col min="3327" max="3327" width="9.5546875" style="16" customWidth="1"/>
    <col min="3328" max="3328" width="6.5546875" style="16" bestFit="1" customWidth="1"/>
    <col min="3329" max="3329" width="5.6640625" style="16"/>
    <col min="3330" max="3340" width="7.6640625" style="16" customWidth="1"/>
    <col min="3341" max="3341" width="4.6640625" style="16" customWidth="1"/>
    <col min="3342" max="3342" width="7.6640625" style="16" customWidth="1"/>
    <col min="3343" max="3343" width="6.33203125" style="16" customWidth="1"/>
    <col min="3344" max="3344" width="47.6640625" style="16" bestFit="1" customWidth="1"/>
    <col min="3345" max="3346" width="6.33203125" style="16" bestFit="1" customWidth="1"/>
    <col min="3347" max="3347" width="6.6640625" style="16" bestFit="1" customWidth="1"/>
    <col min="3348" max="3348" width="5.6640625" style="16"/>
    <col min="3349" max="3350" width="6.33203125" style="16" bestFit="1" customWidth="1"/>
    <col min="3351" max="3368" width="5.6640625" style="16"/>
    <col min="3369" max="3369" width="6.5546875" style="16" bestFit="1" customWidth="1"/>
    <col min="3370" max="3370" width="18.6640625" style="16" customWidth="1"/>
    <col min="3371" max="3371" width="4.33203125" style="16" customWidth="1"/>
    <col min="3372" max="3372" width="10.6640625" style="16" customWidth="1"/>
    <col min="3373" max="3384" width="9.5546875" style="16" customWidth="1"/>
    <col min="3385" max="3385" width="10.44140625" style="16" customWidth="1"/>
    <col min="3386" max="3386" width="11.44140625" style="16" customWidth="1"/>
    <col min="3387" max="3582" width="5.6640625" style="16"/>
    <col min="3583" max="3583" width="9.5546875" style="16" customWidth="1"/>
    <col min="3584" max="3584" width="6.5546875" style="16" bestFit="1" customWidth="1"/>
    <col min="3585" max="3585" width="5.6640625" style="16"/>
    <col min="3586" max="3596" width="7.6640625" style="16" customWidth="1"/>
    <col min="3597" max="3597" width="4.6640625" style="16" customWidth="1"/>
    <col min="3598" max="3598" width="7.6640625" style="16" customWidth="1"/>
    <col min="3599" max="3599" width="6.33203125" style="16" customWidth="1"/>
    <col min="3600" max="3600" width="47.6640625" style="16" bestFit="1" customWidth="1"/>
    <col min="3601" max="3602" width="6.33203125" style="16" bestFit="1" customWidth="1"/>
    <col min="3603" max="3603" width="6.6640625" style="16" bestFit="1" customWidth="1"/>
    <col min="3604" max="3604" width="5.6640625" style="16"/>
    <col min="3605" max="3606" width="6.33203125" style="16" bestFit="1" customWidth="1"/>
    <col min="3607" max="3624" width="5.6640625" style="16"/>
    <col min="3625" max="3625" width="6.5546875" style="16" bestFit="1" customWidth="1"/>
    <col min="3626" max="3626" width="18.6640625" style="16" customWidth="1"/>
    <col min="3627" max="3627" width="4.33203125" style="16" customWidth="1"/>
    <col min="3628" max="3628" width="10.6640625" style="16" customWidth="1"/>
    <col min="3629" max="3640" width="9.5546875" style="16" customWidth="1"/>
    <col min="3641" max="3641" width="10.44140625" style="16" customWidth="1"/>
    <col min="3642" max="3642" width="11.44140625" style="16" customWidth="1"/>
    <col min="3643" max="3838" width="5.6640625" style="16"/>
    <col min="3839" max="3839" width="9.5546875" style="16" customWidth="1"/>
    <col min="3840" max="3840" width="6.5546875" style="16" bestFit="1" customWidth="1"/>
    <col min="3841" max="3841" width="5.6640625" style="16"/>
    <col min="3842" max="3852" width="7.6640625" style="16" customWidth="1"/>
    <col min="3853" max="3853" width="4.6640625" style="16" customWidth="1"/>
    <col min="3854" max="3854" width="7.6640625" style="16" customWidth="1"/>
    <col min="3855" max="3855" width="6.33203125" style="16" customWidth="1"/>
    <col min="3856" max="3856" width="47.6640625" style="16" bestFit="1" customWidth="1"/>
    <col min="3857" max="3858" width="6.33203125" style="16" bestFit="1" customWidth="1"/>
    <col min="3859" max="3859" width="6.6640625" style="16" bestFit="1" customWidth="1"/>
    <col min="3860" max="3860" width="5.6640625" style="16"/>
    <col min="3861" max="3862" width="6.33203125" style="16" bestFit="1" customWidth="1"/>
    <col min="3863" max="3880" width="5.6640625" style="16"/>
    <col min="3881" max="3881" width="6.5546875" style="16" bestFit="1" customWidth="1"/>
    <col min="3882" max="3882" width="18.6640625" style="16" customWidth="1"/>
    <col min="3883" max="3883" width="4.33203125" style="16" customWidth="1"/>
    <col min="3884" max="3884" width="10.6640625" style="16" customWidth="1"/>
    <col min="3885" max="3896" width="9.5546875" style="16" customWidth="1"/>
    <col min="3897" max="3897" width="10.44140625" style="16" customWidth="1"/>
    <col min="3898" max="3898" width="11.44140625" style="16" customWidth="1"/>
    <col min="3899" max="4094" width="5.6640625" style="16"/>
    <col min="4095" max="4095" width="9.5546875" style="16" customWidth="1"/>
    <col min="4096" max="4096" width="6.5546875" style="16" bestFit="1" customWidth="1"/>
    <col min="4097" max="4097" width="5.6640625" style="16"/>
    <col min="4098" max="4108" width="7.6640625" style="16" customWidth="1"/>
    <col min="4109" max="4109" width="4.6640625" style="16" customWidth="1"/>
    <col min="4110" max="4110" width="7.6640625" style="16" customWidth="1"/>
    <col min="4111" max="4111" width="6.33203125" style="16" customWidth="1"/>
    <col min="4112" max="4112" width="47.6640625" style="16" bestFit="1" customWidth="1"/>
    <col min="4113" max="4114" width="6.33203125" style="16" bestFit="1" customWidth="1"/>
    <col min="4115" max="4115" width="6.6640625" style="16" bestFit="1" customWidth="1"/>
    <col min="4116" max="4116" width="5.6640625" style="16"/>
    <col min="4117" max="4118" width="6.33203125" style="16" bestFit="1" customWidth="1"/>
    <col min="4119" max="4136" width="5.6640625" style="16"/>
    <col min="4137" max="4137" width="6.5546875" style="16" bestFit="1" customWidth="1"/>
    <col min="4138" max="4138" width="18.6640625" style="16" customWidth="1"/>
    <col min="4139" max="4139" width="4.33203125" style="16" customWidth="1"/>
    <col min="4140" max="4140" width="10.6640625" style="16" customWidth="1"/>
    <col min="4141" max="4152" width="9.5546875" style="16" customWidth="1"/>
    <col min="4153" max="4153" width="10.44140625" style="16" customWidth="1"/>
    <col min="4154" max="4154" width="11.44140625" style="16" customWidth="1"/>
    <col min="4155" max="4350" width="5.6640625" style="16"/>
    <col min="4351" max="4351" width="9.5546875" style="16" customWidth="1"/>
    <col min="4352" max="4352" width="6.5546875" style="16" bestFit="1" customWidth="1"/>
    <col min="4353" max="4353" width="5.6640625" style="16"/>
    <col min="4354" max="4364" width="7.6640625" style="16" customWidth="1"/>
    <col min="4365" max="4365" width="4.6640625" style="16" customWidth="1"/>
    <col min="4366" max="4366" width="7.6640625" style="16" customWidth="1"/>
    <col min="4367" max="4367" width="6.33203125" style="16" customWidth="1"/>
    <col min="4368" max="4368" width="47.6640625" style="16" bestFit="1" customWidth="1"/>
    <col min="4369" max="4370" width="6.33203125" style="16" bestFit="1" customWidth="1"/>
    <col min="4371" max="4371" width="6.6640625" style="16" bestFit="1" customWidth="1"/>
    <col min="4372" max="4372" width="5.6640625" style="16"/>
    <col min="4373" max="4374" width="6.33203125" style="16" bestFit="1" customWidth="1"/>
    <col min="4375" max="4392" width="5.6640625" style="16"/>
    <col min="4393" max="4393" width="6.5546875" style="16" bestFit="1" customWidth="1"/>
    <col min="4394" max="4394" width="18.6640625" style="16" customWidth="1"/>
    <col min="4395" max="4395" width="4.33203125" style="16" customWidth="1"/>
    <col min="4396" max="4396" width="10.6640625" style="16" customWidth="1"/>
    <col min="4397" max="4408" width="9.5546875" style="16" customWidth="1"/>
    <col min="4409" max="4409" width="10.44140625" style="16" customWidth="1"/>
    <col min="4410" max="4410" width="11.44140625" style="16" customWidth="1"/>
    <col min="4411" max="4606" width="5.6640625" style="16"/>
    <col min="4607" max="4607" width="9.5546875" style="16" customWidth="1"/>
    <col min="4608" max="4608" width="6.5546875" style="16" bestFit="1" customWidth="1"/>
    <col min="4609" max="4609" width="5.6640625" style="16"/>
    <col min="4610" max="4620" width="7.6640625" style="16" customWidth="1"/>
    <col min="4621" max="4621" width="4.6640625" style="16" customWidth="1"/>
    <col min="4622" max="4622" width="7.6640625" style="16" customWidth="1"/>
    <col min="4623" max="4623" width="6.33203125" style="16" customWidth="1"/>
    <col min="4624" max="4624" width="47.6640625" style="16" bestFit="1" customWidth="1"/>
    <col min="4625" max="4626" width="6.33203125" style="16" bestFit="1" customWidth="1"/>
    <col min="4627" max="4627" width="6.6640625" style="16" bestFit="1" customWidth="1"/>
    <col min="4628" max="4628" width="5.6640625" style="16"/>
    <col min="4629" max="4630" width="6.33203125" style="16" bestFit="1" customWidth="1"/>
    <col min="4631" max="4648" width="5.6640625" style="16"/>
    <col min="4649" max="4649" width="6.5546875" style="16" bestFit="1" customWidth="1"/>
    <col min="4650" max="4650" width="18.6640625" style="16" customWidth="1"/>
    <col min="4651" max="4651" width="4.33203125" style="16" customWidth="1"/>
    <col min="4652" max="4652" width="10.6640625" style="16" customWidth="1"/>
    <col min="4653" max="4664" width="9.5546875" style="16" customWidth="1"/>
    <col min="4665" max="4665" width="10.44140625" style="16" customWidth="1"/>
    <col min="4666" max="4666" width="11.44140625" style="16" customWidth="1"/>
    <col min="4667" max="4862" width="5.6640625" style="16"/>
    <col min="4863" max="4863" width="9.5546875" style="16" customWidth="1"/>
    <col min="4864" max="4864" width="6.5546875" style="16" bestFit="1" customWidth="1"/>
    <col min="4865" max="4865" width="5.6640625" style="16"/>
    <col min="4866" max="4876" width="7.6640625" style="16" customWidth="1"/>
    <col min="4877" max="4877" width="4.6640625" style="16" customWidth="1"/>
    <col min="4878" max="4878" width="7.6640625" style="16" customWidth="1"/>
    <col min="4879" max="4879" width="6.33203125" style="16" customWidth="1"/>
    <col min="4880" max="4880" width="47.6640625" style="16" bestFit="1" customWidth="1"/>
    <col min="4881" max="4882" width="6.33203125" style="16" bestFit="1" customWidth="1"/>
    <col min="4883" max="4883" width="6.6640625" style="16" bestFit="1" customWidth="1"/>
    <col min="4884" max="4884" width="5.6640625" style="16"/>
    <col min="4885" max="4886" width="6.33203125" style="16" bestFit="1" customWidth="1"/>
    <col min="4887" max="4904" width="5.6640625" style="16"/>
    <col min="4905" max="4905" width="6.5546875" style="16" bestFit="1" customWidth="1"/>
    <col min="4906" max="4906" width="18.6640625" style="16" customWidth="1"/>
    <col min="4907" max="4907" width="4.33203125" style="16" customWidth="1"/>
    <col min="4908" max="4908" width="10.6640625" style="16" customWidth="1"/>
    <col min="4909" max="4920" width="9.5546875" style="16" customWidth="1"/>
    <col min="4921" max="4921" width="10.44140625" style="16" customWidth="1"/>
    <col min="4922" max="4922" width="11.44140625" style="16" customWidth="1"/>
    <col min="4923" max="5118" width="5.6640625" style="16"/>
    <col min="5119" max="5119" width="9.5546875" style="16" customWidth="1"/>
    <col min="5120" max="5120" width="6.5546875" style="16" bestFit="1" customWidth="1"/>
    <col min="5121" max="5121" width="5.6640625" style="16"/>
    <col min="5122" max="5132" width="7.6640625" style="16" customWidth="1"/>
    <col min="5133" max="5133" width="4.6640625" style="16" customWidth="1"/>
    <col min="5134" max="5134" width="7.6640625" style="16" customWidth="1"/>
    <col min="5135" max="5135" width="6.33203125" style="16" customWidth="1"/>
    <col min="5136" max="5136" width="47.6640625" style="16" bestFit="1" customWidth="1"/>
    <col min="5137" max="5138" width="6.33203125" style="16" bestFit="1" customWidth="1"/>
    <col min="5139" max="5139" width="6.6640625" style="16" bestFit="1" customWidth="1"/>
    <col min="5140" max="5140" width="5.6640625" style="16"/>
    <col min="5141" max="5142" width="6.33203125" style="16" bestFit="1" customWidth="1"/>
    <col min="5143" max="5160" width="5.6640625" style="16"/>
    <col min="5161" max="5161" width="6.5546875" style="16" bestFit="1" customWidth="1"/>
    <col min="5162" max="5162" width="18.6640625" style="16" customWidth="1"/>
    <col min="5163" max="5163" width="4.33203125" style="16" customWidth="1"/>
    <col min="5164" max="5164" width="10.6640625" style="16" customWidth="1"/>
    <col min="5165" max="5176" width="9.5546875" style="16" customWidth="1"/>
    <col min="5177" max="5177" width="10.44140625" style="16" customWidth="1"/>
    <col min="5178" max="5178" width="11.44140625" style="16" customWidth="1"/>
    <col min="5179" max="5374" width="5.6640625" style="16"/>
    <col min="5375" max="5375" width="9.5546875" style="16" customWidth="1"/>
    <col min="5376" max="5376" width="6.5546875" style="16" bestFit="1" customWidth="1"/>
    <col min="5377" max="5377" width="5.6640625" style="16"/>
    <col min="5378" max="5388" width="7.6640625" style="16" customWidth="1"/>
    <col min="5389" max="5389" width="4.6640625" style="16" customWidth="1"/>
    <col min="5390" max="5390" width="7.6640625" style="16" customWidth="1"/>
    <col min="5391" max="5391" width="6.33203125" style="16" customWidth="1"/>
    <col min="5392" max="5392" width="47.6640625" style="16" bestFit="1" customWidth="1"/>
    <col min="5393" max="5394" width="6.33203125" style="16" bestFit="1" customWidth="1"/>
    <col min="5395" max="5395" width="6.6640625" style="16" bestFit="1" customWidth="1"/>
    <col min="5396" max="5396" width="5.6640625" style="16"/>
    <col min="5397" max="5398" width="6.33203125" style="16" bestFit="1" customWidth="1"/>
    <col min="5399" max="5416" width="5.6640625" style="16"/>
    <col min="5417" max="5417" width="6.5546875" style="16" bestFit="1" customWidth="1"/>
    <col min="5418" max="5418" width="18.6640625" style="16" customWidth="1"/>
    <col min="5419" max="5419" width="4.33203125" style="16" customWidth="1"/>
    <col min="5420" max="5420" width="10.6640625" style="16" customWidth="1"/>
    <col min="5421" max="5432" width="9.5546875" style="16" customWidth="1"/>
    <col min="5433" max="5433" width="10.44140625" style="16" customWidth="1"/>
    <col min="5434" max="5434" width="11.44140625" style="16" customWidth="1"/>
    <col min="5435" max="5630" width="5.6640625" style="16"/>
    <col min="5631" max="5631" width="9.5546875" style="16" customWidth="1"/>
    <col min="5632" max="5632" width="6.5546875" style="16" bestFit="1" customWidth="1"/>
    <col min="5633" max="5633" width="5.6640625" style="16"/>
    <col min="5634" max="5644" width="7.6640625" style="16" customWidth="1"/>
    <col min="5645" max="5645" width="4.6640625" style="16" customWidth="1"/>
    <col min="5646" max="5646" width="7.6640625" style="16" customWidth="1"/>
    <col min="5647" max="5647" width="6.33203125" style="16" customWidth="1"/>
    <col min="5648" max="5648" width="47.6640625" style="16" bestFit="1" customWidth="1"/>
    <col min="5649" max="5650" width="6.33203125" style="16" bestFit="1" customWidth="1"/>
    <col min="5651" max="5651" width="6.6640625" style="16" bestFit="1" customWidth="1"/>
    <col min="5652" max="5652" width="5.6640625" style="16"/>
    <col min="5653" max="5654" width="6.33203125" style="16" bestFit="1" customWidth="1"/>
    <col min="5655" max="5672" width="5.6640625" style="16"/>
    <col min="5673" max="5673" width="6.5546875" style="16" bestFit="1" customWidth="1"/>
    <col min="5674" max="5674" width="18.6640625" style="16" customWidth="1"/>
    <col min="5675" max="5675" width="4.33203125" style="16" customWidth="1"/>
    <col min="5676" max="5676" width="10.6640625" style="16" customWidth="1"/>
    <col min="5677" max="5688" width="9.5546875" style="16" customWidth="1"/>
    <col min="5689" max="5689" width="10.44140625" style="16" customWidth="1"/>
    <col min="5690" max="5690" width="11.44140625" style="16" customWidth="1"/>
    <col min="5691" max="5886" width="5.6640625" style="16"/>
    <col min="5887" max="5887" width="9.5546875" style="16" customWidth="1"/>
    <col min="5888" max="5888" width="6.5546875" style="16" bestFit="1" customWidth="1"/>
    <col min="5889" max="5889" width="5.6640625" style="16"/>
    <col min="5890" max="5900" width="7.6640625" style="16" customWidth="1"/>
    <col min="5901" max="5901" width="4.6640625" style="16" customWidth="1"/>
    <col min="5902" max="5902" width="7.6640625" style="16" customWidth="1"/>
    <col min="5903" max="5903" width="6.33203125" style="16" customWidth="1"/>
    <col min="5904" max="5904" width="47.6640625" style="16" bestFit="1" customWidth="1"/>
    <col min="5905" max="5906" width="6.33203125" style="16" bestFit="1" customWidth="1"/>
    <col min="5907" max="5907" width="6.6640625" style="16" bestFit="1" customWidth="1"/>
    <col min="5908" max="5908" width="5.6640625" style="16"/>
    <col min="5909" max="5910" width="6.33203125" style="16" bestFit="1" customWidth="1"/>
    <col min="5911" max="5928" width="5.6640625" style="16"/>
    <col min="5929" max="5929" width="6.5546875" style="16" bestFit="1" customWidth="1"/>
    <col min="5930" max="5930" width="18.6640625" style="16" customWidth="1"/>
    <col min="5931" max="5931" width="4.33203125" style="16" customWidth="1"/>
    <col min="5932" max="5932" width="10.6640625" style="16" customWidth="1"/>
    <col min="5933" max="5944" width="9.5546875" style="16" customWidth="1"/>
    <col min="5945" max="5945" width="10.44140625" style="16" customWidth="1"/>
    <col min="5946" max="5946" width="11.44140625" style="16" customWidth="1"/>
    <col min="5947" max="6142" width="5.6640625" style="16"/>
    <col min="6143" max="6143" width="9.5546875" style="16" customWidth="1"/>
    <col min="6144" max="6144" width="6.5546875" style="16" bestFit="1" customWidth="1"/>
    <col min="6145" max="6145" width="5.6640625" style="16"/>
    <col min="6146" max="6156" width="7.6640625" style="16" customWidth="1"/>
    <col min="6157" max="6157" width="4.6640625" style="16" customWidth="1"/>
    <col min="6158" max="6158" width="7.6640625" style="16" customWidth="1"/>
    <col min="6159" max="6159" width="6.33203125" style="16" customWidth="1"/>
    <col min="6160" max="6160" width="47.6640625" style="16" bestFit="1" customWidth="1"/>
    <col min="6161" max="6162" width="6.33203125" style="16" bestFit="1" customWidth="1"/>
    <col min="6163" max="6163" width="6.6640625" style="16" bestFit="1" customWidth="1"/>
    <col min="6164" max="6164" width="5.6640625" style="16"/>
    <col min="6165" max="6166" width="6.33203125" style="16" bestFit="1" customWidth="1"/>
    <col min="6167" max="6184" width="5.6640625" style="16"/>
    <col min="6185" max="6185" width="6.5546875" style="16" bestFit="1" customWidth="1"/>
    <col min="6186" max="6186" width="18.6640625" style="16" customWidth="1"/>
    <col min="6187" max="6187" width="4.33203125" style="16" customWidth="1"/>
    <col min="6188" max="6188" width="10.6640625" style="16" customWidth="1"/>
    <col min="6189" max="6200" width="9.5546875" style="16" customWidth="1"/>
    <col min="6201" max="6201" width="10.44140625" style="16" customWidth="1"/>
    <col min="6202" max="6202" width="11.44140625" style="16" customWidth="1"/>
    <col min="6203" max="6398" width="5.6640625" style="16"/>
    <col min="6399" max="6399" width="9.5546875" style="16" customWidth="1"/>
    <col min="6400" max="6400" width="6.5546875" style="16" bestFit="1" customWidth="1"/>
    <col min="6401" max="6401" width="5.6640625" style="16"/>
    <col min="6402" max="6412" width="7.6640625" style="16" customWidth="1"/>
    <col min="6413" max="6413" width="4.6640625" style="16" customWidth="1"/>
    <col min="6414" max="6414" width="7.6640625" style="16" customWidth="1"/>
    <col min="6415" max="6415" width="6.33203125" style="16" customWidth="1"/>
    <col min="6416" max="6416" width="47.6640625" style="16" bestFit="1" customWidth="1"/>
    <col min="6417" max="6418" width="6.33203125" style="16" bestFit="1" customWidth="1"/>
    <col min="6419" max="6419" width="6.6640625" style="16" bestFit="1" customWidth="1"/>
    <col min="6420" max="6420" width="5.6640625" style="16"/>
    <col min="6421" max="6422" width="6.33203125" style="16" bestFit="1" customWidth="1"/>
    <col min="6423" max="6440" width="5.6640625" style="16"/>
    <col min="6441" max="6441" width="6.5546875" style="16" bestFit="1" customWidth="1"/>
    <col min="6442" max="6442" width="18.6640625" style="16" customWidth="1"/>
    <col min="6443" max="6443" width="4.33203125" style="16" customWidth="1"/>
    <col min="6444" max="6444" width="10.6640625" style="16" customWidth="1"/>
    <col min="6445" max="6456" width="9.5546875" style="16" customWidth="1"/>
    <col min="6457" max="6457" width="10.44140625" style="16" customWidth="1"/>
    <col min="6458" max="6458" width="11.44140625" style="16" customWidth="1"/>
    <col min="6459" max="6654" width="5.6640625" style="16"/>
    <col min="6655" max="6655" width="9.5546875" style="16" customWidth="1"/>
    <col min="6656" max="6656" width="6.5546875" style="16" bestFit="1" customWidth="1"/>
    <col min="6657" max="6657" width="5.6640625" style="16"/>
    <col min="6658" max="6668" width="7.6640625" style="16" customWidth="1"/>
    <col min="6669" max="6669" width="4.6640625" style="16" customWidth="1"/>
    <col min="6670" max="6670" width="7.6640625" style="16" customWidth="1"/>
    <col min="6671" max="6671" width="6.33203125" style="16" customWidth="1"/>
    <col min="6672" max="6672" width="47.6640625" style="16" bestFit="1" customWidth="1"/>
    <col min="6673" max="6674" width="6.33203125" style="16" bestFit="1" customWidth="1"/>
    <col min="6675" max="6675" width="6.6640625" style="16" bestFit="1" customWidth="1"/>
    <col min="6676" max="6676" width="5.6640625" style="16"/>
    <col min="6677" max="6678" width="6.33203125" style="16" bestFit="1" customWidth="1"/>
    <col min="6679" max="6696" width="5.6640625" style="16"/>
    <col min="6697" max="6697" width="6.5546875" style="16" bestFit="1" customWidth="1"/>
    <col min="6698" max="6698" width="18.6640625" style="16" customWidth="1"/>
    <col min="6699" max="6699" width="4.33203125" style="16" customWidth="1"/>
    <col min="6700" max="6700" width="10.6640625" style="16" customWidth="1"/>
    <col min="6701" max="6712" width="9.5546875" style="16" customWidth="1"/>
    <col min="6713" max="6713" width="10.44140625" style="16" customWidth="1"/>
    <col min="6714" max="6714" width="11.44140625" style="16" customWidth="1"/>
    <col min="6715" max="6910" width="5.6640625" style="16"/>
    <col min="6911" max="6911" width="9.5546875" style="16" customWidth="1"/>
    <col min="6912" max="6912" width="6.5546875" style="16" bestFit="1" customWidth="1"/>
    <col min="6913" max="6913" width="5.6640625" style="16"/>
    <col min="6914" max="6924" width="7.6640625" style="16" customWidth="1"/>
    <col min="6925" max="6925" width="4.6640625" style="16" customWidth="1"/>
    <col min="6926" max="6926" width="7.6640625" style="16" customWidth="1"/>
    <col min="6927" max="6927" width="6.33203125" style="16" customWidth="1"/>
    <col min="6928" max="6928" width="47.6640625" style="16" bestFit="1" customWidth="1"/>
    <col min="6929" max="6930" width="6.33203125" style="16" bestFit="1" customWidth="1"/>
    <col min="6931" max="6931" width="6.6640625" style="16" bestFit="1" customWidth="1"/>
    <col min="6932" max="6932" width="5.6640625" style="16"/>
    <col min="6933" max="6934" width="6.33203125" style="16" bestFit="1" customWidth="1"/>
    <col min="6935" max="6952" width="5.6640625" style="16"/>
    <col min="6953" max="6953" width="6.5546875" style="16" bestFit="1" customWidth="1"/>
    <col min="6954" max="6954" width="18.6640625" style="16" customWidth="1"/>
    <col min="6955" max="6955" width="4.33203125" style="16" customWidth="1"/>
    <col min="6956" max="6956" width="10.6640625" style="16" customWidth="1"/>
    <col min="6957" max="6968" width="9.5546875" style="16" customWidth="1"/>
    <col min="6969" max="6969" width="10.44140625" style="16" customWidth="1"/>
    <col min="6970" max="6970" width="11.44140625" style="16" customWidth="1"/>
    <col min="6971" max="7166" width="5.6640625" style="16"/>
    <col min="7167" max="7167" width="9.5546875" style="16" customWidth="1"/>
    <col min="7168" max="7168" width="6.5546875" style="16" bestFit="1" customWidth="1"/>
    <col min="7169" max="7169" width="5.6640625" style="16"/>
    <col min="7170" max="7180" width="7.6640625" style="16" customWidth="1"/>
    <col min="7181" max="7181" width="4.6640625" style="16" customWidth="1"/>
    <col min="7182" max="7182" width="7.6640625" style="16" customWidth="1"/>
    <col min="7183" max="7183" width="6.33203125" style="16" customWidth="1"/>
    <col min="7184" max="7184" width="47.6640625" style="16" bestFit="1" customWidth="1"/>
    <col min="7185" max="7186" width="6.33203125" style="16" bestFit="1" customWidth="1"/>
    <col min="7187" max="7187" width="6.6640625" style="16" bestFit="1" customWidth="1"/>
    <col min="7188" max="7188" width="5.6640625" style="16"/>
    <col min="7189" max="7190" width="6.33203125" style="16" bestFit="1" customWidth="1"/>
    <col min="7191" max="7208" width="5.6640625" style="16"/>
    <col min="7209" max="7209" width="6.5546875" style="16" bestFit="1" customWidth="1"/>
    <col min="7210" max="7210" width="18.6640625" style="16" customWidth="1"/>
    <col min="7211" max="7211" width="4.33203125" style="16" customWidth="1"/>
    <col min="7212" max="7212" width="10.6640625" style="16" customWidth="1"/>
    <col min="7213" max="7224" width="9.5546875" style="16" customWidth="1"/>
    <col min="7225" max="7225" width="10.44140625" style="16" customWidth="1"/>
    <col min="7226" max="7226" width="11.44140625" style="16" customWidth="1"/>
    <col min="7227" max="7422" width="5.6640625" style="16"/>
    <col min="7423" max="7423" width="9.5546875" style="16" customWidth="1"/>
    <col min="7424" max="7424" width="6.5546875" style="16" bestFit="1" customWidth="1"/>
    <col min="7425" max="7425" width="5.6640625" style="16"/>
    <col min="7426" max="7436" width="7.6640625" style="16" customWidth="1"/>
    <col min="7437" max="7437" width="4.6640625" style="16" customWidth="1"/>
    <col min="7438" max="7438" width="7.6640625" style="16" customWidth="1"/>
    <col min="7439" max="7439" width="6.33203125" style="16" customWidth="1"/>
    <col min="7440" max="7440" width="47.6640625" style="16" bestFit="1" customWidth="1"/>
    <col min="7441" max="7442" width="6.33203125" style="16" bestFit="1" customWidth="1"/>
    <col min="7443" max="7443" width="6.6640625" style="16" bestFit="1" customWidth="1"/>
    <col min="7444" max="7444" width="5.6640625" style="16"/>
    <col min="7445" max="7446" width="6.33203125" style="16" bestFit="1" customWidth="1"/>
    <col min="7447" max="7464" width="5.6640625" style="16"/>
    <col min="7465" max="7465" width="6.5546875" style="16" bestFit="1" customWidth="1"/>
    <col min="7466" max="7466" width="18.6640625" style="16" customWidth="1"/>
    <col min="7467" max="7467" width="4.33203125" style="16" customWidth="1"/>
    <col min="7468" max="7468" width="10.6640625" style="16" customWidth="1"/>
    <col min="7469" max="7480" width="9.5546875" style="16" customWidth="1"/>
    <col min="7481" max="7481" width="10.44140625" style="16" customWidth="1"/>
    <col min="7482" max="7482" width="11.44140625" style="16" customWidth="1"/>
    <col min="7483" max="7678" width="5.6640625" style="16"/>
    <col min="7679" max="7679" width="9.5546875" style="16" customWidth="1"/>
    <col min="7680" max="7680" width="6.5546875" style="16" bestFit="1" customWidth="1"/>
    <col min="7681" max="7681" width="5.6640625" style="16"/>
    <col min="7682" max="7692" width="7.6640625" style="16" customWidth="1"/>
    <col min="7693" max="7693" width="4.6640625" style="16" customWidth="1"/>
    <col min="7694" max="7694" width="7.6640625" style="16" customWidth="1"/>
    <col min="7695" max="7695" width="6.33203125" style="16" customWidth="1"/>
    <col min="7696" max="7696" width="47.6640625" style="16" bestFit="1" customWidth="1"/>
    <col min="7697" max="7698" width="6.33203125" style="16" bestFit="1" customWidth="1"/>
    <col min="7699" max="7699" width="6.6640625" style="16" bestFit="1" customWidth="1"/>
    <col min="7700" max="7700" width="5.6640625" style="16"/>
    <col min="7701" max="7702" width="6.33203125" style="16" bestFit="1" customWidth="1"/>
    <col min="7703" max="7720" width="5.6640625" style="16"/>
    <col min="7721" max="7721" width="6.5546875" style="16" bestFit="1" customWidth="1"/>
    <col min="7722" max="7722" width="18.6640625" style="16" customWidth="1"/>
    <col min="7723" max="7723" width="4.33203125" style="16" customWidth="1"/>
    <col min="7724" max="7724" width="10.6640625" style="16" customWidth="1"/>
    <col min="7725" max="7736" width="9.5546875" style="16" customWidth="1"/>
    <col min="7737" max="7737" width="10.44140625" style="16" customWidth="1"/>
    <col min="7738" max="7738" width="11.44140625" style="16" customWidth="1"/>
    <col min="7739" max="7934" width="5.6640625" style="16"/>
    <col min="7935" max="7935" width="9.5546875" style="16" customWidth="1"/>
    <col min="7936" max="7936" width="6.5546875" style="16" bestFit="1" customWidth="1"/>
    <col min="7937" max="7937" width="5.6640625" style="16"/>
    <col min="7938" max="7948" width="7.6640625" style="16" customWidth="1"/>
    <col min="7949" max="7949" width="4.6640625" style="16" customWidth="1"/>
    <col min="7950" max="7950" width="7.6640625" style="16" customWidth="1"/>
    <col min="7951" max="7951" width="6.33203125" style="16" customWidth="1"/>
    <col min="7952" max="7952" width="47.6640625" style="16" bestFit="1" customWidth="1"/>
    <col min="7953" max="7954" width="6.33203125" style="16" bestFit="1" customWidth="1"/>
    <col min="7955" max="7955" width="6.6640625" style="16" bestFit="1" customWidth="1"/>
    <col min="7956" max="7956" width="5.6640625" style="16"/>
    <col min="7957" max="7958" width="6.33203125" style="16" bestFit="1" customWidth="1"/>
    <col min="7959" max="7976" width="5.6640625" style="16"/>
    <col min="7977" max="7977" width="6.5546875" style="16" bestFit="1" customWidth="1"/>
    <col min="7978" max="7978" width="18.6640625" style="16" customWidth="1"/>
    <col min="7979" max="7979" width="4.33203125" style="16" customWidth="1"/>
    <col min="7980" max="7980" width="10.6640625" style="16" customWidth="1"/>
    <col min="7981" max="7992" width="9.5546875" style="16" customWidth="1"/>
    <col min="7993" max="7993" width="10.44140625" style="16" customWidth="1"/>
    <col min="7994" max="7994" width="11.44140625" style="16" customWidth="1"/>
    <col min="7995" max="8190" width="5.6640625" style="16"/>
    <col min="8191" max="8191" width="9.5546875" style="16" customWidth="1"/>
    <col min="8192" max="8192" width="6.5546875" style="16" bestFit="1" customWidth="1"/>
    <col min="8193" max="8193" width="5.6640625" style="16"/>
    <col min="8194" max="8204" width="7.6640625" style="16" customWidth="1"/>
    <col min="8205" max="8205" width="4.6640625" style="16" customWidth="1"/>
    <col min="8206" max="8206" width="7.6640625" style="16" customWidth="1"/>
    <col min="8207" max="8207" width="6.33203125" style="16" customWidth="1"/>
    <col min="8208" max="8208" width="47.6640625" style="16" bestFit="1" customWidth="1"/>
    <col min="8209" max="8210" width="6.33203125" style="16" bestFit="1" customWidth="1"/>
    <col min="8211" max="8211" width="6.6640625" style="16" bestFit="1" customWidth="1"/>
    <col min="8212" max="8212" width="5.6640625" style="16"/>
    <col min="8213" max="8214" width="6.33203125" style="16" bestFit="1" customWidth="1"/>
    <col min="8215" max="8232" width="5.6640625" style="16"/>
    <col min="8233" max="8233" width="6.5546875" style="16" bestFit="1" customWidth="1"/>
    <col min="8234" max="8234" width="18.6640625" style="16" customWidth="1"/>
    <col min="8235" max="8235" width="4.33203125" style="16" customWidth="1"/>
    <col min="8236" max="8236" width="10.6640625" style="16" customWidth="1"/>
    <col min="8237" max="8248" width="9.5546875" style="16" customWidth="1"/>
    <col min="8249" max="8249" width="10.44140625" style="16" customWidth="1"/>
    <col min="8250" max="8250" width="11.44140625" style="16" customWidth="1"/>
    <col min="8251" max="8446" width="5.6640625" style="16"/>
    <col min="8447" max="8447" width="9.5546875" style="16" customWidth="1"/>
    <col min="8448" max="8448" width="6.5546875" style="16" bestFit="1" customWidth="1"/>
    <col min="8449" max="8449" width="5.6640625" style="16"/>
    <col min="8450" max="8460" width="7.6640625" style="16" customWidth="1"/>
    <col min="8461" max="8461" width="4.6640625" style="16" customWidth="1"/>
    <col min="8462" max="8462" width="7.6640625" style="16" customWidth="1"/>
    <col min="8463" max="8463" width="6.33203125" style="16" customWidth="1"/>
    <col min="8464" max="8464" width="47.6640625" style="16" bestFit="1" customWidth="1"/>
    <col min="8465" max="8466" width="6.33203125" style="16" bestFit="1" customWidth="1"/>
    <col min="8467" max="8467" width="6.6640625" style="16" bestFit="1" customWidth="1"/>
    <col min="8468" max="8468" width="5.6640625" style="16"/>
    <col min="8469" max="8470" width="6.33203125" style="16" bestFit="1" customWidth="1"/>
    <col min="8471" max="8488" width="5.6640625" style="16"/>
    <col min="8489" max="8489" width="6.5546875" style="16" bestFit="1" customWidth="1"/>
    <col min="8490" max="8490" width="18.6640625" style="16" customWidth="1"/>
    <col min="8491" max="8491" width="4.33203125" style="16" customWidth="1"/>
    <col min="8492" max="8492" width="10.6640625" style="16" customWidth="1"/>
    <col min="8493" max="8504" width="9.5546875" style="16" customWidth="1"/>
    <col min="8505" max="8505" width="10.44140625" style="16" customWidth="1"/>
    <col min="8506" max="8506" width="11.44140625" style="16" customWidth="1"/>
    <col min="8507" max="8702" width="5.6640625" style="16"/>
    <col min="8703" max="8703" width="9.5546875" style="16" customWidth="1"/>
    <col min="8704" max="8704" width="6.5546875" style="16" bestFit="1" customWidth="1"/>
    <col min="8705" max="8705" width="5.6640625" style="16"/>
    <col min="8706" max="8716" width="7.6640625" style="16" customWidth="1"/>
    <col min="8717" max="8717" width="4.6640625" style="16" customWidth="1"/>
    <col min="8718" max="8718" width="7.6640625" style="16" customWidth="1"/>
    <col min="8719" max="8719" width="6.33203125" style="16" customWidth="1"/>
    <col min="8720" max="8720" width="47.6640625" style="16" bestFit="1" customWidth="1"/>
    <col min="8721" max="8722" width="6.33203125" style="16" bestFit="1" customWidth="1"/>
    <col min="8723" max="8723" width="6.6640625" style="16" bestFit="1" customWidth="1"/>
    <col min="8724" max="8724" width="5.6640625" style="16"/>
    <col min="8725" max="8726" width="6.33203125" style="16" bestFit="1" customWidth="1"/>
    <col min="8727" max="8744" width="5.6640625" style="16"/>
    <col min="8745" max="8745" width="6.5546875" style="16" bestFit="1" customWidth="1"/>
    <col min="8746" max="8746" width="18.6640625" style="16" customWidth="1"/>
    <col min="8747" max="8747" width="4.33203125" style="16" customWidth="1"/>
    <col min="8748" max="8748" width="10.6640625" style="16" customWidth="1"/>
    <col min="8749" max="8760" width="9.5546875" style="16" customWidth="1"/>
    <col min="8761" max="8761" width="10.44140625" style="16" customWidth="1"/>
    <col min="8762" max="8762" width="11.44140625" style="16" customWidth="1"/>
    <col min="8763" max="8958" width="5.6640625" style="16"/>
    <col min="8959" max="8959" width="9.5546875" style="16" customWidth="1"/>
    <col min="8960" max="8960" width="6.5546875" style="16" bestFit="1" customWidth="1"/>
    <col min="8961" max="8961" width="5.6640625" style="16"/>
    <col min="8962" max="8972" width="7.6640625" style="16" customWidth="1"/>
    <col min="8973" max="8973" width="4.6640625" style="16" customWidth="1"/>
    <col min="8974" max="8974" width="7.6640625" style="16" customWidth="1"/>
    <col min="8975" max="8975" width="6.33203125" style="16" customWidth="1"/>
    <col min="8976" max="8976" width="47.6640625" style="16" bestFit="1" customWidth="1"/>
    <col min="8977" max="8978" width="6.33203125" style="16" bestFit="1" customWidth="1"/>
    <col min="8979" max="8979" width="6.6640625" style="16" bestFit="1" customWidth="1"/>
    <col min="8980" max="8980" width="5.6640625" style="16"/>
    <col min="8981" max="8982" width="6.33203125" style="16" bestFit="1" customWidth="1"/>
    <col min="8983" max="9000" width="5.6640625" style="16"/>
    <col min="9001" max="9001" width="6.5546875" style="16" bestFit="1" customWidth="1"/>
    <col min="9002" max="9002" width="18.6640625" style="16" customWidth="1"/>
    <col min="9003" max="9003" width="4.33203125" style="16" customWidth="1"/>
    <col min="9004" max="9004" width="10.6640625" style="16" customWidth="1"/>
    <col min="9005" max="9016" width="9.5546875" style="16" customWidth="1"/>
    <col min="9017" max="9017" width="10.44140625" style="16" customWidth="1"/>
    <col min="9018" max="9018" width="11.44140625" style="16" customWidth="1"/>
    <col min="9019" max="9214" width="5.6640625" style="16"/>
    <col min="9215" max="9215" width="9.5546875" style="16" customWidth="1"/>
    <col min="9216" max="9216" width="6.5546875" style="16" bestFit="1" customWidth="1"/>
    <col min="9217" max="9217" width="5.6640625" style="16"/>
    <col min="9218" max="9228" width="7.6640625" style="16" customWidth="1"/>
    <col min="9229" max="9229" width="4.6640625" style="16" customWidth="1"/>
    <col min="9230" max="9230" width="7.6640625" style="16" customWidth="1"/>
    <col min="9231" max="9231" width="6.33203125" style="16" customWidth="1"/>
    <col min="9232" max="9232" width="47.6640625" style="16" bestFit="1" customWidth="1"/>
    <col min="9233" max="9234" width="6.33203125" style="16" bestFit="1" customWidth="1"/>
    <col min="9235" max="9235" width="6.6640625" style="16" bestFit="1" customWidth="1"/>
    <col min="9236" max="9236" width="5.6640625" style="16"/>
    <col min="9237" max="9238" width="6.33203125" style="16" bestFit="1" customWidth="1"/>
    <col min="9239" max="9256" width="5.6640625" style="16"/>
    <col min="9257" max="9257" width="6.5546875" style="16" bestFit="1" customWidth="1"/>
    <col min="9258" max="9258" width="18.6640625" style="16" customWidth="1"/>
    <col min="9259" max="9259" width="4.33203125" style="16" customWidth="1"/>
    <col min="9260" max="9260" width="10.6640625" style="16" customWidth="1"/>
    <col min="9261" max="9272" width="9.5546875" style="16" customWidth="1"/>
    <col min="9273" max="9273" width="10.44140625" style="16" customWidth="1"/>
    <col min="9274" max="9274" width="11.44140625" style="16" customWidth="1"/>
    <col min="9275" max="9470" width="5.6640625" style="16"/>
    <col min="9471" max="9471" width="9.5546875" style="16" customWidth="1"/>
    <col min="9472" max="9472" width="6.5546875" style="16" bestFit="1" customWidth="1"/>
    <col min="9473" max="9473" width="5.6640625" style="16"/>
    <col min="9474" max="9484" width="7.6640625" style="16" customWidth="1"/>
    <col min="9485" max="9485" width="4.6640625" style="16" customWidth="1"/>
    <col min="9486" max="9486" width="7.6640625" style="16" customWidth="1"/>
    <col min="9487" max="9487" width="6.33203125" style="16" customWidth="1"/>
    <col min="9488" max="9488" width="47.6640625" style="16" bestFit="1" customWidth="1"/>
    <col min="9489" max="9490" width="6.33203125" style="16" bestFit="1" customWidth="1"/>
    <col min="9491" max="9491" width="6.6640625" style="16" bestFit="1" customWidth="1"/>
    <col min="9492" max="9492" width="5.6640625" style="16"/>
    <col min="9493" max="9494" width="6.33203125" style="16" bestFit="1" customWidth="1"/>
    <col min="9495" max="9512" width="5.6640625" style="16"/>
    <col min="9513" max="9513" width="6.5546875" style="16" bestFit="1" customWidth="1"/>
    <col min="9514" max="9514" width="18.6640625" style="16" customWidth="1"/>
    <col min="9515" max="9515" width="4.33203125" style="16" customWidth="1"/>
    <col min="9516" max="9516" width="10.6640625" style="16" customWidth="1"/>
    <col min="9517" max="9528" width="9.5546875" style="16" customWidth="1"/>
    <col min="9529" max="9529" width="10.44140625" style="16" customWidth="1"/>
    <col min="9530" max="9530" width="11.44140625" style="16" customWidth="1"/>
    <col min="9531" max="9726" width="5.6640625" style="16"/>
    <col min="9727" max="9727" width="9.5546875" style="16" customWidth="1"/>
    <col min="9728" max="9728" width="6.5546875" style="16" bestFit="1" customWidth="1"/>
    <col min="9729" max="9729" width="5.6640625" style="16"/>
    <col min="9730" max="9740" width="7.6640625" style="16" customWidth="1"/>
    <col min="9741" max="9741" width="4.6640625" style="16" customWidth="1"/>
    <col min="9742" max="9742" width="7.6640625" style="16" customWidth="1"/>
    <col min="9743" max="9743" width="6.33203125" style="16" customWidth="1"/>
    <col min="9744" max="9744" width="47.6640625" style="16" bestFit="1" customWidth="1"/>
    <col min="9745" max="9746" width="6.33203125" style="16" bestFit="1" customWidth="1"/>
    <col min="9747" max="9747" width="6.6640625" style="16" bestFit="1" customWidth="1"/>
    <col min="9748" max="9748" width="5.6640625" style="16"/>
    <col min="9749" max="9750" width="6.33203125" style="16" bestFit="1" customWidth="1"/>
    <col min="9751" max="9768" width="5.6640625" style="16"/>
    <col min="9769" max="9769" width="6.5546875" style="16" bestFit="1" customWidth="1"/>
    <col min="9770" max="9770" width="18.6640625" style="16" customWidth="1"/>
    <col min="9771" max="9771" width="4.33203125" style="16" customWidth="1"/>
    <col min="9772" max="9772" width="10.6640625" style="16" customWidth="1"/>
    <col min="9773" max="9784" width="9.5546875" style="16" customWidth="1"/>
    <col min="9785" max="9785" width="10.44140625" style="16" customWidth="1"/>
    <col min="9786" max="9786" width="11.44140625" style="16" customWidth="1"/>
    <col min="9787" max="9982" width="5.6640625" style="16"/>
    <col min="9983" max="9983" width="9.5546875" style="16" customWidth="1"/>
    <col min="9984" max="9984" width="6.5546875" style="16" bestFit="1" customWidth="1"/>
    <col min="9985" max="9985" width="5.6640625" style="16"/>
    <col min="9986" max="9996" width="7.6640625" style="16" customWidth="1"/>
    <col min="9997" max="9997" width="4.6640625" style="16" customWidth="1"/>
    <col min="9998" max="9998" width="7.6640625" style="16" customWidth="1"/>
    <col min="9999" max="9999" width="6.33203125" style="16" customWidth="1"/>
    <col min="10000" max="10000" width="47.6640625" style="16" bestFit="1" customWidth="1"/>
    <col min="10001" max="10002" width="6.33203125" style="16" bestFit="1" customWidth="1"/>
    <col min="10003" max="10003" width="6.6640625" style="16" bestFit="1" customWidth="1"/>
    <col min="10004" max="10004" width="5.6640625" style="16"/>
    <col min="10005" max="10006" width="6.33203125" style="16" bestFit="1" customWidth="1"/>
    <col min="10007" max="10024" width="5.6640625" style="16"/>
    <col min="10025" max="10025" width="6.5546875" style="16" bestFit="1" customWidth="1"/>
    <col min="10026" max="10026" width="18.6640625" style="16" customWidth="1"/>
    <col min="10027" max="10027" width="4.33203125" style="16" customWidth="1"/>
    <col min="10028" max="10028" width="10.6640625" style="16" customWidth="1"/>
    <col min="10029" max="10040" width="9.5546875" style="16" customWidth="1"/>
    <col min="10041" max="10041" width="10.44140625" style="16" customWidth="1"/>
    <col min="10042" max="10042" width="11.44140625" style="16" customWidth="1"/>
    <col min="10043" max="10238" width="5.6640625" style="16"/>
    <col min="10239" max="10239" width="9.5546875" style="16" customWidth="1"/>
    <col min="10240" max="10240" width="6.5546875" style="16" bestFit="1" customWidth="1"/>
    <col min="10241" max="10241" width="5.6640625" style="16"/>
    <col min="10242" max="10252" width="7.6640625" style="16" customWidth="1"/>
    <col min="10253" max="10253" width="4.6640625" style="16" customWidth="1"/>
    <col min="10254" max="10254" width="7.6640625" style="16" customWidth="1"/>
    <col min="10255" max="10255" width="6.33203125" style="16" customWidth="1"/>
    <col min="10256" max="10256" width="47.6640625" style="16" bestFit="1" customWidth="1"/>
    <col min="10257" max="10258" width="6.33203125" style="16" bestFit="1" customWidth="1"/>
    <col min="10259" max="10259" width="6.6640625" style="16" bestFit="1" customWidth="1"/>
    <col min="10260" max="10260" width="5.6640625" style="16"/>
    <col min="10261" max="10262" width="6.33203125" style="16" bestFit="1" customWidth="1"/>
    <col min="10263" max="10280" width="5.6640625" style="16"/>
    <col min="10281" max="10281" width="6.5546875" style="16" bestFit="1" customWidth="1"/>
    <col min="10282" max="10282" width="18.6640625" style="16" customWidth="1"/>
    <col min="10283" max="10283" width="4.33203125" style="16" customWidth="1"/>
    <col min="10284" max="10284" width="10.6640625" style="16" customWidth="1"/>
    <col min="10285" max="10296" width="9.5546875" style="16" customWidth="1"/>
    <col min="10297" max="10297" width="10.44140625" style="16" customWidth="1"/>
    <col min="10298" max="10298" width="11.44140625" style="16" customWidth="1"/>
    <col min="10299" max="10494" width="5.6640625" style="16"/>
    <col min="10495" max="10495" width="9.5546875" style="16" customWidth="1"/>
    <col min="10496" max="10496" width="6.5546875" style="16" bestFit="1" customWidth="1"/>
    <col min="10497" max="10497" width="5.6640625" style="16"/>
    <col min="10498" max="10508" width="7.6640625" style="16" customWidth="1"/>
    <col min="10509" max="10509" width="4.6640625" style="16" customWidth="1"/>
    <col min="10510" max="10510" width="7.6640625" style="16" customWidth="1"/>
    <col min="10511" max="10511" width="6.33203125" style="16" customWidth="1"/>
    <col min="10512" max="10512" width="47.6640625" style="16" bestFit="1" customWidth="1"/>
    <col min="10513" max="10514" width="6.33203125" style="16" bestFit="1" customWidth="1"/>
    <col min="10515" max="10515" width="6.6640625" style="16" bestFit="1" customWidth="1"/>
    <col min="10516" max="10516" width="5.6640625" style="16"/>
    <col min="10517" max="10518" width="6.33203125" style="16" bestFit="1" customWidth="1"/>
    <col min="10519" max="10536" width="5.6640625" style="16"/>
    <col min="10537" max="10537" width="6.5546875" style="16" bestFit="1" customWidth="1"/>
    <col min="10538" max="10538" width="18.6640625" style="16" customWidth="1"/>
    <col min="10539" max="10539" width="4.33203125" style="16" customWidth="1"/>
    <col min="10540" max="10540" width="10.6640625" style="16" customWidth="1"/>
    <col min="10541" max="10552" width="9.5546875" style="16" customWidth="1"/>
    <col min="10553" max="10553" width="10.44140625" style="16" customWidth="1"/>
    <col min="10554" max="10554" width="11.44140625" style="16" customWidth="1"/>
    <col min="10555" max="10750" width="5.6640625" style="16"/>
    <col min="10751" max="10751" width="9.5546875" style="16" customWidth="1"/>
    <col min="10752" max="10752" width="6.5546875" style="16" bestFit="1" customWidth="1"/>
    <col min="10753" max="10753" width="5.6640625" style="16"/>
    <col min="10754" max="10764" width="7.6640625" style="16" customWidth="1"/>
    <col min="10765" max="10765" width="4.6640625" style="16" customWidth="1"/>
    <col min="10766" max="10766" width="7.6640625" style="16" customWidth="1"/>
    <col min="10767" max="10767" width="6.33203125" style="16" customWidth="1"/>
    <col min="10768" max="10768" width="47.6640625" style="16" bestFit="1" customWidth="1"/>
    <col min="10769" max="10770" width="6.33203125" style="16" bestFit="1" customWidth="1"/>
    <col min="10771" max="10771" width="6.6640625" style="16" bestFit="1" customWidth="1"/>
    <col min="10772" max="10772" width="5.6640625" style="16"/>
    <col min="10773" max="10774" width="6.33203125" style="16" bestFit="1" customWidth="1"/>
    <col min="10775" max="10792" width="5.6640625" style="16"/>
    <col min="10793" max="10793" width="6.5546875" style="16" bestFit="1" customWidth="1"/>
    <col min="10794" max="10794" width="18.6640625" style="16" customWidth="1"/>
    <col min="10795" max="10795" width="4.33203125" style="16" customWidth="1"/>
    <col min="10796" max="10796" width="10.6640625" style="16" customWidth="1"/>
    <col min="10797" max="10808" width="9.5546875" style="16" customWidth="1"/>
    <col min="10809" max="10809" width="10.44140625" style="16" customWidth="1"/>
    <col min="10810" max="10810" width="11.44140625" style="16" customWidth="1"/>
    <col min="10811" max="11006" width="5.6640625" style="16"/>
    <col min="11007" max="11007" width="9.5546875" style="16" customWidth="1"/>
    <col min="11008" max="11008" width="6.5546875" style="16" bestFit="1" customWidth="1"/>
    <col min="11009" max="11009" width="5.6640625" style="16"/>
    <col min="11010" max="11020" width="7.6640625" style="16" customWidth="1"/>
    <col min="11021" max="11021" width="4.6640625" style="16" customWidth="1"/>
    <col min="11022" max="11022" width="7.6640625" style="16" customWidth="1"/>
    <col min="11023" max="11023" width="6.33203125" style="16" customWidth="1"/>
    <col min="11024" max="11024" width="47.6640625" style="16" bestFit="1" customWidth="1"/>
    <col min="11025" max="11026" width="6.33203125" style="16" bestFit="1" customWidth="1"/>
    <col min="11027" max="11027" width="6.6640625" style="16" bestFit="1" customWidth="1"/>
    <col min="11028" max="11028" width="5.6640625" style="16"/>
    <col min="11029" max="11030" width="6.33203125" style="16" bestFit="1" customWidth="1"/>
    <col min="11031" max="11048" width="5.6640625" style="16"/>
    <col min="11049" max="11049" width="6.5546875" style="16" bestFit="1" customWidth="1"/>
    <col min="11050" max="11050" width="18.6640625" style="16" customWidth="1"/>
    <col min="11051" max="11051" width="4.33203125" style="16" customWidth="1"/>
    <col min="11052" max="11052" width="10.6640625" style="16" customWidth="1"/>
    <col min="11053" max="11064" width="9.5546875" style="16" customWidth="1"/>
    <col min="11065" max="11065" width="10.44140625" style="16" customWidth="1"/>
    <col min="11066" max="11066" width="11.44140625" style="16" customWidth="1"/>
    <col min="11067" max="11262" width="5.6640625" style="16"/>
    <col min="11263" max="11263" width="9.5546875" style="16" customWidth="1"/>
    <col min="11264" max="11264" width="6.5546875" style="16" bestFit="1" customWidth="1"/>
    <col min="11265" max="11265" width="5.6640625" style="16"/>
    <col min="11266" max="11276" width="7.6640625" style="16" customWidth="1"/>
    <col min="11277" max="11277" width="4.6640625" style="16" customWidth="1"/>
    <col min="11278" max="11278" width="7.6640625" style="16" customWidth="1"/>
    <col min="11279" max="11279" width="6.33203125" style="16" customWidth="1"/>
    <col min="11280" max="11280" width="47.6640625" style="16" bestFit="1" customWidth="1"/>
    <col min="11281" max="11282" width="6.33203125" style="16" bestFit="1" customWidth="1"/>
    <col min="11283" max="11283" width="6.6640625" style="16" bestFit="1" customWidth="1"/>
    <col min="11284" max="11284" width="5.6640625" style="16"/>
    <col min="11285" max="11286" width="6.33203125" style="16" bestFit="1" customWidth="1"/>
    <col min="11287" max="11304" width="5.6640625" style="16"/>
    <col min="11305" max="11305" width="6.5546875" style="16" bestFit="1" customWidth="1"/>
    <col min="11306" max="11306" width="18.6640625" style="16" customWidth="1"/>
    <col min="11307" max="11307" width="4.33203125" style="16" customWidth="1"/>
    <col min="11308" max="11308" width="10.6640625" style="16" customWidth="1"/>
    <col min="11309" max="11320" width="9.5546875" style="16" customWidth="1"/>
    <col min="11321" max="11321" width="10.44140625" style="16" customWidth="1"/>
    <col min="11322" max="11322" width="11.44140625" style="16" customWidth="1"/>
    <col min="11323" max="11518" width="5.6640625" style="16"/>
    <col min="11519" max="11519" width="9.5546875" style="16" customWidth="1"/>
    <col min="11520" max="11520" width="6.5546875" style="16" bestFit="1" customWidth="1"/>
    <col min="11521" max="11521" width="5.6640625" style="16"/>
    <col min="11522" max="11532" width="7.6640625" style="16" customWidth="1"/>
    <col min="11533" max="11533" width="4.6640625" style="16" customWidth="1"/>
    <col min="11534" max="11534" width="7.6640625" style="16" customWidth="1"/>
    <col min="11535" max="11535" width="6.33203125" style="16" customWidth="1"/>
    <col min="11536" max="11536" width="47.6640625" style="16" bestFit="1" customWidth="1"/>
    <col min="11537" max="11538" width="6.33203125" style="16" bestFit="1" customWidth="1"/>
    <col min="11539" max="11539" width="6.6640625" style="16" bestFit="1" customWidth="1"/>
    <col min="11540" max="11540" width="5.6640625" style="16"/>
    <col min="11541" max="11542" width="6.33203125" style="16" bestFit="1" customWidth="1"/>
    <col min="11543" max="11560" width="5.6640625" style="16"/>
    <col min="11561" max="11561" width="6.5546875" style="16" bestFit="1" customWidth="1"/>
    <col min="11562" max="11562" width="18.6640625" style="16" customWidth="1"/>
    <col min="11563" max="11563" width="4.33203125" style="16" customWidth="1"/>
    <col min="11564" max="11564" width="10.6640625" style="16" customWidth="1"/>
    <col min="11565" max="11576" width="9.5546875" style="16" customWidth="1"/>
    <col min="11577" max="11577" width="10.44140625" style="16" customWidth="1"/>
    <col min="11578" max="11578" width="11.44140625" style="16" customWidth="1"/>
    <col min="11579" max="11774" width="5.6640625" style="16"/>
    <col min="11775" max="11775" width="9.5546875" style="16" customWidth="1"/>
    <col min="11776" max="11776" width="6.5546875" style="16" bestFit="1" customWidth="1"/>
    <col min="11777" max="11777" width="5.6640625" style="16"/>
    <col min="11778" max="11788" width="7.6640625" style="16" customWidth="1"/>
    <col min="11789" max="11789" width="4.6640625" style="16" customWidth="1"/>
    <col min="11790" max="11790" width="7.6640625" style="16" customWidth="1"/>
    <col min="11791" max="11791" width="6.33203125" style="16" customWidth="1"/>
    <col min="11792" max="11792" width="47.6640625" style="16" bestFit="1" customWidth="1"/>
    <col min="11793" max="11794" width="6.33203125" style="16" bestFit="1" customWidth="1"/>
    <col min="11795" max="11795" width="6.6640625" style="16" bestFit="1" customWidth="1"/>
    <col min="11796" max="11796" width="5.6640625" style="16"/>
    <col min="11797" max="11798" width="6.33203125" style="16" bestFit="1" customWidth="1"/>
    <col min="11799" max="11816" width="5.6640625" style="16"/>
    <col min="11817" max="11817" width="6.5546875" style="16" bestFit="1" customWidth="1"/>
    <col min="11818" max="11818" width="18.6640625" style="16" customWidth="1"/>
    <col min="11819" max="11819" width="4.33203125" style="16" customWidth="1"/>
    <col min="11820" max="11820" width="10.6640625" style="16" customWidth="1"/>
    <col min="11821" max="11832" width="9.5546875" style="16" customWidth="1"/>
    <col min="11833" max="11833" width="10.44140625" style="16" customWidth="1"/>
    <col min="11834" max="11834" width="11.44140625" style="16" customWidth="1"/>
    <col min="11835" max="12030" width="5.6640625" style="16"/>
    <col min="12031" max="12031" width="9.5546875" style="16" customWidth="1"/>
    <col min="12032" max="12032" width="6.5546875" style="16" bestFit="1" customWidth="1"/>
    <col min="12033" max="12033" width="5.6640625" style="16"/>
    <col min="12034" max="12044" width="7.6640625" style="16" customWidth="1"/>
    <col min="12045" max="12045" width="4.6640625" style="16" customWidth="1"/>
    <col min="12046" max="12046" width="7.6640625" style="16" customWidth="1"/>
    <col min="12047" max="12047" width="6.33203125" style="16" customWidth="1"/>
    <col min="12048" max="12048" width="47.6640625" style="16" bestFit="1" customWidth="1"/>
    <col min="12049" max="12050" width="6.33203125" style="16" bestFit="1" customWidth="1"/>
    <col min="12051" max="12051" width="6.6640625" style="16" bestFit="1" customWidth="1"/>
    <col min="12052" max="12052" width="5.6640625" style="16"/>
    <col min="12053" max="12054" width="6.33203125" style="16" bestFit="1" customWidth="1"/>
    <col min="12055" max="12072" width="5.6640625" style="16"/>
    <col min="12073" max="12073" width="6.5546875" style="16" bestFit="1" customWidth="1"/>
    <col min="12074" max="12074" width="18.6640625" style="16" customWidth="1"/>
    <col min="12075" max="12075" width="4.33203125" style="16" customWidth="1"/>
    <col min="12076" max="12076" width="10.6640625" style="16" customWidth="1"/>
    <col min="12077" max="12088" width="9.5546875" style="16" customWidth="1"/>
    <col min="12089" max="12089" width="10.44140625" style="16" customWidth="1"/>
    <col min="12090" max="12090" width="11.44140625" style="16" customWidth="1"/>
    <col min="12091" max="12286" width="5.6640625" style="16"/>
    <col min="12287" max="12287" width="9.5546875" style="16" customWidth="1"/>
    <col min="12288" max="12288" width="6.5546875" style="16" bestFit="1" customWidth="1"/>
    <col min="12289" max="12289" width="5.6640625" style="16"/>
    <col min="12290" max="12300" width="7.6640625" style="16" customWidth="1"/>
    <col min="12301" max="12301" width="4.6640625" style="16" customWidth="1"/>
    <col min="12302" max="12302" width="7.6640625" style="16" customWidth="1"/>
    <col min="12303" max="12303" width="6.33203125" style="16" customWidth="1"/>
    <col min="12304" max="12304" width="47.6640625" style="16" bestFit="1" customWidth="1"/>
    <col min="12305" max="12306" width="6.33203125" style="16" bestFit="1" customWidth="1"/>
    <col min="12307" max="12307" width="6.6640625" style="16" bestFit="1" customWidth="1"/>
    <col min="12308" max="12308" width="5.6640625" style="16"/>
    <col min="12309" max="12310" width="6.33203125" style="16" bestFit="1" customWidth="1"/>
    <col min="12311" max="12328" width="5.6640625" style="16"/>
    <col min="12329" max="12329" width="6.5546875" style="16" bestFit="1" customWidth="1"/>
    <col min="12330" max="12330" width="18.6640625" style="16" customWidth="1"/>
    <col min="12331" max="12331" width="4.33203125" style="16" customWidth="1"/>
    <col min="12332" max="12332" width="10.6640625" style="16" customWidth="1"/>
    <col min="12333" max="12344" width="9.5546875" style="16" customWidth="1"/>
    <col min="12345" max="12345" width="10.44140625" style="16" customWidth="1"/>
    <col min="12346" max="12346" width="11.44140625" style="16" customWidth="1"/>
    <col min="12347" max="12542" width="5.6640625" style="16"/>
    <col min="12543" max="12543" width="9.5546875" style="16" customWidth="1"/>
    <col min="12544" max="12544" width="6.5546875" style="16" bestFit="1" customWidth="1"/>
    <col min="12545" max="12545" width="5.6640625" style="16"/>
    <col min="12546" max="12556" width="7.6640625" style="16" customWidth="1"/>
    <col min="12557" max="12557" width="4.6640625" style="16" customWidth="1"/>
    <col min="12558" max="12558" width="7.6640625" style="16" customWidth="1"/>
    <col min="12559" max="12559" width="6.33203125" style="16" customWidth="1"/>
    <col min="12560" max="12560" width="47.6640625" style="16" bestFit="1" customWidth="1"/>
    <col min="12561" max="12562" width="6.33203125" style="16" bestFit="1" customWidth="1"/>
    <col min="12563" max="12563" width="6.6640625" style="16" bestFit="1" customWidth="1"/>
    <col min="12564" max="12564" width="5.6640625" style="16"/>
    <col min="12565" max="12566" width="6.33203125" style="16" bestFit="1" customWidth="1"/>
    <col min="12567" max="12584" width="5.6640625" style="16"/>
    <col min="12585" max="12585" width="6.5546875" style="16" bestFit="1" customWidth="1"/>
    <col min="12586" max="12586" width="18.6640625" style="16" customWidth="1"/>
    <col min="12587" max="12587" width="4.33203125" style="16" customWidth="1"/>
    <col min="12588" max="12588" width="10.6640625" style="16" customWidth="1"/>
    <col min="12589" max="12600" width="9.5546875" style="16" customWidth="1"/>
    <col min="12601" max="12601" width="10.44140625" style="16" customWidth="1"/>
    <col min="12602" max="12602" width="11.44140625" style="16" customWidth="1"/>
    <col min="12603" max="12798" width="5.6640625" style="16"/>
    <col min="12799" max="12799" width="9.5546875" style="16" customWidth="1"/>
    <col min="12800" max="12800" width="6.5546875" style="16" bestFit="1" customWidth="1"/>
    <col min="12801" max="12801" width="5.6640625" style="16"/>
    <col min="12802" max="12812" width="7.6640625" style="16" customWidth="1"/>
    <col min="12813" max="12813" width="4.6640625" style="16" customWidth="1"/>
    <col min="12814" max="12814" width="7.6640625" style="16" customWidth="1"/>
    <col min="12815" max="12815" width="6.33203125" style="16" customWidth="1"/>
    <col min="12816" max="12816" width="47.6640625" style="16" bestFit="1" customWidth="1"/>
    <col min="12817" max="12818" width="6.33203125" style="16" bestFit="1" customWidth="1"/>
    <col min="12819" max="12819" width="6.6640625" style="16" bestFit="1" customWidth="1"/>
    <col min="12820" max="12820" width="5.6640625" style="16"/>
    <col min="12821" max="12822" width="6.33203125" style="16" bestFit="1" customWidth="1"/>
    <col min="12823" max="12840" width="5.6640625" style="16"/>
    <col min="12841" max="12841" width="6.5546875" style="16" bestFit="1" customWidth="1"/>
    <col min="12842" max="12842" width="18.6640625" style="16" customWidth="1"/>
    <col min="12843" max="12843" width="4.33203125" style="16" customWidth="1"/>
    <col min="12844" max="12844" width="10.6640625" style="16" customWidth="1"/>
    <col min="12845" max="12856" width="9.5546875" style="16" customWidth="1"/>
    <col min="12857" max="12857" width="10.44140625" style="16" customWidth="1"/>
    <col min="12858" max="12858" width="11.44140625" style="16" customWidth="1"/>
    <col min="12859" max="13054" width="5.6640625" style="16"/>
    <col min="13055" max="13055" width="9.5546875" style="16" customWidth="1"/>
    <col min="13056" max="13056" width="6.5546875" style="16" bestFit="1" customWidth="1"/>
    <col min="13057" max="13057" width="5.6640625" style="16"/>
    <col min="13058" max="13068" width="7.6640625" style="16" customWidth="1"/>
    <col min="13069" max="13069" width="4.6640625" style="16" customWidth="1"/>
    <col min="13070" max="13070" width="7.6640625" style="16" customWidth="1"/>
    <col min="13071" max="13071" width="6.33203125" style="16" customWidth="1"/>
    <col min="13072" max="13072" width="47.6640625" style="16" bestFit="1" customWidth="1"/>
    <col min="13073" max="13074" width="6.33203125" style="16" bestFit="1" customWidth="1"/>
    <col min="13075" max="13075" width="6.6640625" style="16" bestFit="1" customWidth="1"/>
    <col min="13076" max="13076" width="5.6640625" style="16"/>
    <col min="13077" max="13078" width="6.33203125" style="16" bestFit="1" customWidth="1"/>
    <col min="13079" max="13096" width="5.6640625" style="16"/>
    <col min="13097" max="13097" width="6.5546875" style="16" bestFit="1" customWidth="1"/>
    <col min="13098" max="13098" width="18.6640625" style="16" customWidth="1"/>
    <col min="13099" max="13099" width="4.33203125" style="16" customWidth="1"/>
    <col min="13100" max="13100" width="10.6640625" style="16" customWidth="1"/>
    <col min="13101" max="13112" width="9.5546875" style="16" customWidth="1"/>
    <col min="13113" max="13113" width="10.44140625" style="16" customWidth="1"/>
    <col min="13114" max="13114" width="11.44140625" style="16" customWidth="1"/>
    <col min="13115" max="13310" width="5.6640625" style="16"/>
    <col min="13311" max="13311" width="9.5546875" style="16" customWidth="1"/>
    <col min="13312" max="13312" width="6.5546875" style="16" bestFit="1" customWidth="1"/>
    <col min="13313" max="13313" width="5.6640625" style="16"/>
    <col min="13314" max="13324" width="7.6640625" style="16" customWidth="1"/>
    <col min="13325" max="13325" width="4.6640625" style="16" customWidth="1"/>
    <col min="13326" max="13326" width="7.6640625" style="16" customWidth="1"/>
    <col min="13327" max="13327" width="6.33203125" style="16" customWidth="1"/>
    <col min="13328" max="13328" width="47.6640625" style="16" bestFit="1" customWidth="1"/>
    <col min="13329" max="13330" width="6.33203125" style="16" bestFit="1" customWidth="1"/>
    <col min="13331" max="13331" width="6.6640625" style="16" bestFit="1" customWidth="1"/>
    <col min="13332" max="13332" width="5.6640625" style="16"/>
    <col min="13333" max="13334" width="6.33203125" style="16" bestFit="1" customWidth="1"/>
    <col min="13335" max="13352" width="5.6640625" style="16"/>
    <col min="13353" max="13353" width="6.5546875" style="16" bestFit="1" customWidth="1"/>
    <col min="13354" max="13354" width="18.6640625" style="16" customWidth="1"/>
    <col min="13355" max="13355" width="4.33203125" style="16" customWidth="1"/>
    <col min="13356" max="13356" width="10.6640625" style="16" customWidth="1"/>
    <col min="13357" max="13368" width="9.5546875" style="16" customWidth="1"/>
    <col min="13369" max="13369" width="10.44140625" style="16" customWidth="1"/>
    <col min="13370" max="13370" width="11.44140625" style="16" customWidth="1"/>
    <col min="13371" max="13566" width="5.6640625" style="16"/>
    <col min="13567" max="13567" width="9.5546875" style="16" customWidth="1"/>
    <col min="13568" max="13568" width="6.5546875" style="16" bestFit="1" customWidth="1"/>
    <col min="13569" max="13569" width="5.6640625" style="16"/>
    <col min="13570" max="13580" width="7.6640625" style="16" customWidth="1"/>
    <col min="13581" max="13581" width="4.6640625" style="16" customWidth="1"/>
    <col min="13582" max="13582" width="7.6640625" style="16" customWidth="1"/>
    <col min="13583" max="13583" width="6.33203125" style="16" customWidth="1"/>
    <col min="13584" max="13584" width="47.6640625" style="16" bestFit="1" customWidth="1"/>
    <col min="13585" max="13586" width="6.33203125" style="16" bestFit="1" customWidth="1"/>
    <col min="13587" max="13587" width="6.6640625" style="16" bestFit="1" customWidth="1"/>
    <col min="13588" max="13588" width="5.6640625" style="16"/>
    <col min="13589" max="13590" width="6.33203125" style="16" bestFit="1" customWidth="1"/>
    <col min="13591" max="13608" width="5.6640625" style="16"/>
    <col min="13609" max="13609" width="6.5546875" style="16" bestFit="1" customWidth="1"/>
    <col min="13610" max="13610" width="18.6640625" style="16" customWidth="1"/>
    <col min="13611" max="13611" width="4.33203125" style="16" customWidth="1"/>
    <col min="13612" max="13612" width="10.6640625" style="16" customWidth="1"/>
    <col min="13613" max="13624" width="9.5546875" style="16" customWidth="1"/>
    <col min="13625" max="13625" width="10.44140625" style="16" customWidth="1"/>
    <col min="13626" max="13626" width="11.44140625" style="16" customWidth="1"/>
    <col min="13627" max="13822" width="5.6640625" style="16"/>
    <col min="13823" max="13823" width="9.5546875" style="16" customWidth="1"/>
    <col min="13824" max="13824" width="6.5546875" style="16" bestFit="1" customWidth="1"/>
    <col min="13825" max="13825" width="5.6640625" style="16"/>
    <col min="13826" max="13836" width="7.6640625" style="16" customWidth="1"/>
    <col min="13837" max="13837" width="4.6640625" style="16" customWidth="1"/>
    <col min="13838" max="13838" width="7.6640625" style="16" customWidth="1"/>
    <col min="13839" max="13839" width="6.33203125" style="16" customWidth="1"/>
    <col min="13840" max="13840" width="47.6640625" style="16" bestFit="1" customWidth="1"/>
    <col min="13841" max="13842" width="6.33203125" style="16" bestFit="1" customWidth="1"/>
    <col min="13843" max="13843" width="6.6640625" style="16" bestFit="1" customWidth="1"/>
    <col min="13844" max="13844" width="5.6640625" style="16"/>
    <col min="13845" max="13846" width="6.33203125" style="16" bestFit="1" customWidth="1"/>
    <col min="13847" max="13864" width="5.6640625" style="16"/>
    <col min="13865" max="13865" width="6.5546875" style="16" bestFit="1" customWidth="1"/>
    <col min="13866" max="13866" width="18.6640625" style="16" customWidth="1"/>
    <col min="13867" max="13867" width="4.33203125" style="16" customWidth="1"/>
    <col min="13868" max="13868" width="10.6640625" style="16" customWidth="1"/>
    <col min="13869" max="13880" width="9.5546875" style="16" customWidth="1"/>
    <col min="13881" max="13881" width="10.44140625" style="16" customWidth="1"/>
    <col min="13882" max="13882" width="11.44140625" style="16" customWidth="1"/>
    <col min="13883" max="14078" width="5.6640625" style="16"/>
    <col min="14079" max="14079" width="9.5546875" style="16" customWidth="1"/>
    <col min="14080" max="14080" width="6.5546875" style="16" bestFit="1" customWidth="1"/>
    <col min="14081" max="14081" width="5.6640625" style="16"/>
    <col min="14082" max="14092" width="7.6640625" style="16" customWidth="1"/>
    <col min="14093" max="14093" width="4.6640625" style="16" customWidth="1"/>
    <col min="14094" max="14094" width="7.6640625" style="16" customWidth="1"/>
    <col min="14095" max="14095" width="6.33203125" style="16" customWidth="1"/>
    <col min="14096" max="14096" width="47.6640625" style="16" bestFit="1" customWidth="1"/>
    <col min="14097" max="14098" width="6.33203125" style="16" bestFit="1" customWidth="1"/>
    <col min="14099" max="14099" width="6.6640625" style="16" bestFit="1" customWidth="1"/>
    <col min="14100" max="14100" width="5.6640625" style="16"/>
    <col min="14101" max="14102" width="6.33203125" style="16" bestFit="1" customWidth="1"/>
    <col min="14103" max="14120" width="5.6640625" style="16"/>
    <col min="14121" max="14121" width="6.5546875" style="16" bestFit="1" customWidth="1"/>
    <col min="14122" max="14122" width="18.6640625" style="16" customWidth="1"/>
    <col min="14123" max="14123" width="4.33203125" style="16" customWidth="1"/>
    <col min="14124" max="14124" width="10.6640625" style="16" customWidth="1"/>
    <col min="14125" max="14136" width="9.5546875" style="16" customWidth="1"/>
    <col min="14137" max="14137" width="10.44140625" style="16" customWidth="1"/>
    <col min="14138" max="14138" width="11.44140625" style="16" customWidth="1"/>
    <col min="14139" max="14334" width="5.6640625" style="16"/>
    <col min="14335" max="14335" width="9.5546875" style="16" customWidth="1"/>
    <col min="14336" max="14336" width="6.5546875" style="16" bestFit="1" customWidth="1"/>
    <col min="14337" max="14337" width="5.6640625" style="16"/>
    <col min="14338" max="14348" width="7.6640625" style="16" customWidth="1"/>
    <col min="14349" max="14349" width="4.6640625" style="16" customWidth="1"/>
    <col min="14350" max="14350" width="7.6640625" style="16" customWidth="1"/>
    <col min="14351" max="14351" width="6.33203125" style="16" customWidth="1"/>
    <col min="14352" max="14352" width="47.6640625" style="16" bestFit="1" customWidth="1"/>
    <col min="14353" max="14354" width="6.33203125" style="16" bestFit="1" customWidth="1"/>
    <col min="14355" max="14355" width="6.6640625" style="16" bestFit="1" customWidth="1"/>
    <col min="14356" max="14356" width="5.6640625" style="16"/>
    <col min="14357" max="14358" width="6.33203125" style="16" bestFit="1" customWidth="1"/>
    <col min="14359" max="14376" width="5.6640625" style="16"/>
    <col min="14377" max="14377" width="6.5546875" style="16" bestFit="1" customWidth="1"/>
    <col min="14378" max="14378" width="18.6640625" style="16" customWidth="1"/>
    <col min="14379" max="14379" width="4.33203125" style="16" customWidth="1"/>
    <col min="14380" max="14380" width="10.6640625" style="16" customWidth="1"/>
    <col min="14381" max="14392" width="9.5546875" style="16" customWidth="1"/>
    <col min="14393" max="14393" width="10.44140625" style="16" customWidth="1"/>
    <col min="14394" max="14394" width="11.44140625" style="16" customWidth="1"/>
    <col min="14395" max="14590" width="5.6640625" style="16"/>
    <col min="14591" max="14591" width="9.5546875" style="16" customWidth="1"/>
    <col min="14592" max="14592" width="6.5546875" style="16" bestFit="1" customWidth="1"/>
    <col min="14593" max="14593" width="5.6640625" style="16"/>
    <col min="14594" max="14604" width="7.6640625" style="16" customWidth="1"/>
    <col min="14605" max="14605" width="4.6640625" style="16" customWidth="1"/>
    <col min="14606" max="14606" width="7.6640625" style="16" customWidth="1"/>
    <col min="14607" max="14607" width="6.33203125" style="16" customWidth="1"/>
    <col min="14608" max="14608" width="47.6640625" style="16" bestFit="1" customWidth="1"/>
    <col min="14609" max="14610" width="6.33203125" style="16" bestFit="1" customWidth="1"/>
    <col min="14611" max="14611" width="6.6640625" style="16" bestFit="1" customWidth="1"/>
    <col min="14612" max="14612" width="5.6640625" style="16"/>
    <col min="14613" max="14614" width="6.33203125" style="16" bestFit="1" customWidth="1"/>
    <col min="14615" max="14632" width="5.6640625" style="16"/>
    <col min="14633" max="14633" width="6.5546875" style="16" bestFit="1" customWidth="1"/>
    <col min="14634" max="14634" width="18.6640625" style="16" customWidth="1"/>
    <col min="14635" max="14635" width="4.33203125" style="16" customWidth="1"/>
    <col min="14636" max="14636" width="10.6640625" style="16" customWidth="1"/>
    <col min="14637" max="14648" width="9.5546875" style="16" customWidth="1"/>
    <col min="14649" max="14649" width="10.44140625" style="16" customWidth="1"/>
    <col min="14650" max="14650" width="11.44140625" style="16" customWidth="1"/>
    <col min="14651" max="14846" width="5.6640625" style="16"/>
    <col min="14847" max="14847" width="9.5546875" style="16" customWidth="1"/>
    <col min="14848" max="14848" width="6.5546875" style="16" bestFit="1" customWidth="1"/>
    <col min="14849" max="14849" width="5.6640625" style="16"/>
    <col min="14850" max="14860" width="7.6640625" style="16" customWidth="1"/>
    <col min="14861" max="14861" width="4.6640625" style="16" customWidth="1"/>
    <col min="14862" max="14862" width="7.6640625" style="16" customWidth="1"/>
    <col min="14863" max="14863" width="6.33203125" style="16" customWidth="1"/>
    <col min="14864" max="14864" width="47.6640625" style="16" bestFit="1" customWidth="1"/>
    <col min="14865" max="14866" width="6.33203125" style="16" bestFit="1" customWidth="1"/>
    <col min="14867" max="14867" width="6.6640625" style="16" bestFit="1" customWidth="1"/>
    <col min="14868" max="14868" width="5.6640625" style="16"/>
    <col min="14869" max="14870" width="6.33203125" style="16" bestFit="1" customWidth="1"/>
    <col min="14871" max="14888" width="5.6640625" style="16"/>
    <col min="14889" max="14889" width="6.5546875" style="16" bestFit="1" customWidth="1"/>
    <col min="14890" max="14890" width="18.6640625" style="16" customWidth="1"/>
    <col min="14891" max="14891" width="4.33203125" style="16" customWidth="1"/>
    <col min="14892" max="14892" width="10.6640625" style="16" customWidth="1"/>
    <col min="14893" max="14904" width="9.5546875" style="16" customWidth="1"/>
    <col min="14905" max="14905" width="10.44140625" style="16" customWidth="1"/>
    <col min="14906" max="14906" width="11.44140625" style="16" customWidth="1"/>
    <col min="14907" max="15102" width="5.6640625" style="16"/>
    <col min="15103" max="15103" width="9.5546875" style="16" customWidth="1"/>
    <col min="15104" max="15104" width="6.5546875" style="16" bestFit="1" customWidth="1"/>
    <col min="15105" max="15105" width="5.6640625" style="16"/>
    <col min="15106" max="15116" width="7.6640625" style="16" customWidth="1"/>
    <col min="15117" max="15117" width="4.6640625" style="16" customWidth="1"/>
    <col min="15118" max="15118" width="7.6640625" style="16" customWidth="1"/>
    <col min="15119" max="15119" width="6.33203125" style="16" customWidth="1"/>
    <col min="15120" max="15120" width="47.6640625" style="16" bestFit="1" customWidth="1"/>
    <col min="15121" max="15122" width="6.33203125" style="16" bestFit="1" customWidth="1"/>
    <col min="15123" max="15123" width="6.6640625" style="16" bestFit="1" customWidth="1"/>
    <col min="15124" max="15124" width="5.6640625" style="16"/>
    <col min="15125" max="15126" width="6.33203125" style="16" bestFit="1" customWidth="1"/>
    <col min="15127" max="15144" width="5.6640625" style="16"/>
    <col min="15145" max="15145" width="6.5546875" style="16" bestFit="1" customWidth="1"/>
    <col min="15146" max="15146" width="18.6640625" style="16" customWidth="1"/>
    <col min="15147" max="15147" width="4.33203125" style="16" customWidth="1"/>
    <col min="15148" max="15148" width="10.6640625" style="16" customWidth="1"/>
    <col min="15149" max="15160" width="9.5546875" style="16" customWidth="1"/>
    <col min="15161" max="15161" width="10.44140625" style="16" customWidth="1"/>
    <col min="15162" max="15162" width="11.44140625" style="16" customWidth="1"/>
    <col min="15163" max="15358" width="5.6640625" style="16"/>
    <col min="15359" max="15359" width="9.5546875" style="16" customWidth="1"/>
    <col min="15360" max="15360" width="6.5546875" style="16" bestFit="1" customWidth="1"/>
    <col min="15361" max="15361" width="5.6640625" style="16"/>
    <col min="15362" max="15372" width="7.6640625" style="16" customWidth="1"/>
    <col min="15373" max="15373" width="4.6640625" style="16" customWidth="1"/>
    <col min="15374" max="15374" width="7.6640625" style="16" customWidth="1"/>
    <col min="15375" max="15375" width="6.33203125" style="16" customWidth="1"/>
    <col min="15376" max="15376" width="47.6640625" style="16" bestFit="1" customWidth="1"/>
    <col min="15377" max="15378" width="6.33203125" style="16" bestFit="1" customWidth="1"/>
    <col min="15379" max="15379" width="6.6640625" style="16" bestFit="1" customWidth="1"/>
    <col min="15380" max="15380" width="5.6640625" style="16"/>
    <col min="15381" max="15382" width="6.33203125" style="16" bestFit="1" customWidth="1"/>
    <col min="15383" max="15400" width="5.6640625" style="16"/>
    <col min="15401" max="15401" width="6.5546875" style="16" bestFit="1" customWidth="1"/>
    <col min="15402" max="15402" width="18.6640625" style="16" customWidth="1"/>
    <col min="15403" max="15403" width="4.33203125" style="16" customWidth="1"/>
    <col min="15404" max="15404" width="10.6640625" style="16" customWidth="1"/>
    <col min="15405" max="15416" width="9.5546875" style="16" customWidth="1"/>
    <col min="15417" max="15417" width="10.44140625" style="16" customWidth="1"/>
    <col min="15418" max="15418" width="11.44140625" style="16" customWidth="1"/>
    <col min="15419" max="15614" width="5.6640625" style="16"/>
    <col min="15615" max="15615" width="9.5546875" style="16" customWidth="1"/>
    <col min="15616" max="15616" width="6.5546875" style="16" bestFit="1" customWidth="1"/>
    <col min="15617" max="15617" width="5.6640625" style="16"/>
    <col min="15618" max="15628" width="7.6640625" style="16" customWidth="1"/>
    <col min="15629" max="15629" width="4.6640625" style="16" customWidth="1"/>
    <col min="15630" max="15630" width="7.6640625" style="16" customWidth="1"/>
    <col min="15631" max="15631" width="6.33203125" style="16" customWidth="1"/>
    <col min="15632" max="15632" width="47.6640625" style="16" bestFit="1" customWidth="1"/>
    <col min="15633" max="15634" width="6.33203125" style="16" bestFit="1" customWidth="1"/>
    <col min="15635" max="15635" width="6.6640625" style="16" bestFit="1" customWidth="1"/>
    <col min="15636" max="15636" width="5.6640625" style="16"/>
    <col min="15637" max="15638" width="6.33203125" style="16" bestFit="1" customWidth="1"/>
    <col min="15639" max="15656" width="5.6640625" style="16"/>
    <col min="15657" max="15657" width="6.5546875" style="16" bestFit="1" customWidth="1"/>
    <col min="15658" max="15658" width="18.6640625" style="16" customWidth="1"/>
    <col min="15659" max="15659" width="4.33203125" style="16" customWidth="1"/>
    <col min="15660" max="15660" width="10.6640625" style="16" customWidth="1"/>
    <col min="15661" max="15672" width="9.5546875" style="16" customWidth="1"/>
    <col min="15673" max="15673" width="10.44140625" style="16" customWidth="1"/>
    <col min="15674" max="15674" width="11.44140625" style="16" customWidth="1"/>
    <col min="15675" max="15870" width="5.6640625" style="16"/>
    <col min="15871" max="15871" width="9.5546875" style="16" customWidth="1"/>
    <col min="15872" max="15872" width="6.5546875" style="16" bestFit="1" customWidth="1"/>
    <col min="15873" max="15873" width="5.6640625" style="16"/>
    <col min="15874" max="15884" width="7.6640625" style="16" customWidth="1"/>
    <col min="15885" max="15885" width="4.6640625" style="16" customWidth="1"/>
    <col min="15886" max="15886" width="7.6640625" style="16" customWidth="1"/>
    <col min="15887" max="15887" width="6.33203125" style="16" customWidth="1"/>
    <col min="15888" max="15888" width="47.6640625" style="16" bestFit="1" customWidth="1"/>
    <col min="15889" max="15890" width="6.33203125" style="16" bestFit="1" customWidth="1"/>
    <col min="15891" max="15891" width="6.6640625" style="16" bestFit="1" customWidth="1"/>
    <col min="15892" max="15892" width="5.6640625" style="16"/>
    <col min="15893" max="15894" width="6.33203125" style="16" bestFit="1" customWidth="1"/>
    <col min="15895" max="15912" width="5.6640625" style="16"/>
    <col min="15913" max="15913" width="6.5546875" style="16" bestFit="1" customWidth="1"/>
    <col min="15914" max="15914" width="18.6640625" style="16" customWidth="1"/>
    <col min="15915" max="15915" width="4.33203125" style="16" customWidth="1"/>
    <col min="15916" max="15916" width="10.6640625" style="16" customWidth="1"/>
    <col min="15917" max="15928" width="9.5546875" style="16" customWidth="1"/>
    <col min="15929" max="15929" width="10.44140625" style="16" customWidth="1"/>
    <col min="15930" max="15930" width="11.44140625" style="16" customWidth="1"/>
    <col min="15931" max="16126" width="5.6640625" style="16"/>
    <col min="16127" max="16127" width="9.5546875" style="16" customWidth="1"/>
    <col min="16128" max="16128" width="6.5546875" style="16" bestFit="1" customWidth="1"/>
    <col min="16129" max="16129" width="5.6640625" style="16"/>
    <col min="16130" max="16140" width="7.6640625" style="16" customWidth="1"/>
    <col min="16141" max="16141" width="4.6640625" style="16" customWidth="1"/>
    <col min="16142" max="16142" width="7.6640625" style="16" customWidth="1"/>
    <col min="16143" max="16143" width="6.33203125" style="16" customWidth="1"/>
    <col min="16144" max="16144" width="47.6640625" style="16" bestFit="1" customWidth="1"/>
    <col min="16145" max="16146" width="6.33203125" style="16" bestFit="1" customWidth="1"/>
    <col min="16147" max="16147" width="6.6640625" style="16" bestFit="1" customWidth="1"/>
    <col min="16148" max="16148" width="5.6640625" style="16"/>
    <col min="16149" max="16150" width="6.33203125" style="16" bestFit="1" customWidth="1"/>
    <col min="16151" max="16168" width="5.6640625" style="16"/>
    <col min="16169" max="16169" width="6.5546875" style="16" bestFit="1" customWidth="1"/>
    <col min="16170" max="16170" width="18.6640625" style="16" customWidth="1"/>
    <col min="16171" max="16171" width="4.33203125" style="16" customWidth="1"/>
    <col min="16172" max="16172" width="10.6640625" style="16" customWidth="1"/>
    <col min="16173" max="16184" width="9.5546875" style="16" customWidth="1"/>
    <col min="16185" max="16185" width="10.44140625" style="16" customWidth="1"/>
    <col min="16186" max="16186" width="11.44140625" style="16" customWidth="1"/>
    <col min="16187" max="16384" width="5.6640625" style="16"/>
  </cols>
  <sheetData>
    <row r="1" spans="1:71" ht="13.8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3"/>
      <c r="AP1" s="15"/>
      <c r="AR1" s="15"/>
      <c r="AT1" s="15"/>
      <c r="AV1" s="15"/>
      <c r="AX1" s="15"/>
      <c r="AZ1" s="15"/>
      <c r="BB1" s="15"/>
      <c r="BD1" s="15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</row>
    <row r="2" spans="1:71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754"/>
      <c r="Q2" s="755"/>
      <c r="R2" s="756"/>
      <c r="AS2" s="19"/>
      <c r="AT2" s="19"/>
      <c r="AU2" s="20"/>
      <c r="AV2" s="20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</row>
    <row r="3" spans="1:71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7"/>
      <c r="Q3" s="758"/>
      <c r="R3" s="759"/>
      <c r="AP3" s="20"/>
      <c r="AQ3" s="20"/>
      <c r="AR3" s="20"/>
      <c r="AU3" s="21"/>
      <c r="AY3" s="22"/>
      <c r="AZ3" s="22"/>
      <c r="BA3" s="22"/>
      <c r="BF3" s="20"/>
      <c r="BG3" s="20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</row>
    <row r="4" spans="1:71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757"/>
      <c r="Q4" s="758"/>
      <c r="R4" s="759"/>
      <c r="AP4" s="20"/>
      <c r="AQ4" s="20"/>
      <c r="AR4" s="20"/>
      <c r="AU4" s="21"/>
      <c r="AY4" s="22"/>
      <c r="AZ4" s="22"/>
      <c r="BA4" s="22"/>
      <c r="BF4" s="20"/>
      <c r="BG4" s="20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</row>
    <row r="5" spans="1:71" ht="14.25" customHeight="1" thickTop="1" thickBot="1" x14ac:dyDescent="0.3">
      <c r="A5" s="733" t="s">
        <v>69</v>
      </c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4"/>
      <c r="O5" s="18"/>
      <c r="P5" s="760"/>
      <c r="Q5" s="761"/>
      <c r="R5" s="762"/>
      <c r="AP5" s="20"/>
      <c r="AQ5" s="20"/>
      <c r="AR5" s="20"/>
      <c r="AU5" s="21"/>
      <c r="AW5" s="23"/>
      <c r="AY5" s="22"/>
      <c r="AZ5" s="22"/>
      <c r="BA5" s="22"/>
      <c r="BB5" s="23"/>
      <c r="BC5" s="23"/>
      <c r="BD5" s="23"/>
      <c r="BE5" s="23"/>
      <c r="BF5" s="20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</row>
    <row r="6" spans="1:71" ht="16.5" customHeight="1" thickTop="1" thickBot="1" x14ac:dyDescent="0.3">
      <c r="A6" s="771"/>
      <c r="B6" s="771"/>
      <c r="C6" s="771"/>
      <c r="D6" s="771"/>
      <c r="E6" s="771"/>
      <c r="F6" s="771"/>
      <c r="G6" s="771"/>
      <c r="H6" s="771"/>
      <c r="I6" s="771"/>
      <c r="J6" s="771"/>
      <c r="K6" s="771"/>
      <c r="L6" s="771"/>
      <c r="M6" s="771"/>
      <c r="N6" s="772"/>
      <c r="O6" s="18"/>
      <c r="P6" s="18"/>
      <c r="Q6" s="18"/>
      <c r="R6" s="24"/>
      <c r="AP6" s="20"/>
      <c r="AQ6" s="20"/>
      <c r="AR6" s="20"/>
      <c r="AS6" s="14" t="s">
        <v>41</v>
      </c>
      <c r="AU6" s="21"/>
      <c r="AW6" s="22"/>
      <c r="AY6" s="22"/>
      <c r="AZ6" s="22"/>
      <c r="BA6" s="22"/>
      <c r="BB6" s="22"/>
      <c r="BC6" s="22"/>
      <c r="BE6" s="22"/>
      <c r="BF6" s="20"/>
      <c r="BG6" s="20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</row>
    <row r="7" spans="1:71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11"/>
      <c r="P7" s="12"/>
      <c r="Q7" s="12"/>
      <c r="R7" s="13"/>
      <c r="AP7" s="20"/>
      <c r="AQ7" s="20"/>
      <c r="AR7" s="20"/>
      <c r="AU7" s="21"/>
      <c r="AW7" s="22"/>
      <c r="AY7" s="22"/>
      <c r="AZ7" s="22"/>
      <c r="BA7" s="22"/>
      <c r="BB7" s="22"/>
      <c r="BC7" s="22"/>
      <c r="BE7" s="22"/>
      <c r="BF7" s="20"/>
      <c r="BG7" s="20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</row>
    <row r="8" spans="1:71" ht="19.95" customHeight="1" thickTop="1" thickBot="1" x14ac:dyDescent="0.45">
      <c r="A8" s="163"/>
      <c r="B8" s="164" t="s">
        <v>241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487"/>
      <c r="N8" s="521"/>
      <c r="O8" s="12"/>
      <c r="P8" s="12"/>
      <c r="Q8" s="12"/>
      <c r="R8" s="13"/>
      <c r="AP8" s="20"/>
      <c r="AQ8" s="20"/>
      <c r="AR8" s="20"/>
      <c r="AU8" s="21"/>
      <c r="AW8" s="22"/>
      <c r="AY8" s="22"/>
      <c r="AZ8" s="22"/>
      <c r="BA8" s="22"/>
      <c r="BB8" s="22"/>
      <c r="BC8" s="22"/>
      <c r="BE8" s="22"/>
      <c r="BF8" s="20"/>
      <c r="BG8" s="20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</row>
    <row r="9" spans="1:71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530" t="s">
        <v>331</v>
      </c>
      <c r="O9" s="12"/>
      <c r="P9" s="12"/>
      <c r="Q9" s="12"/>
      <c r="R9" s="13"/>
      <c r="AO9" s="14">
        <v>1</v>
      </c>
      <c r="AP9" s="15">
        <v>2</v>
      </c>
      <c r="AQ9" s="14">
        <v>3</v>
      </c>
      <c r="AR9" s="15">
        <v>4</v>
      </c>
      <c r="AS9" s="14">
        <v>5</v>
      </c>
      <c r="AT9" s="15">
        <v>6</v>
      </c>
      <c r="AU9" s="14">
        <v>7</v>
      </c>
      <c r="AV9" s="15">
        <v>8</v>
      </c>
      <c r="AW9" s="14">
        <v>9</v>
      </c>
      <c r="AX9" s="15">
        <v>10</v>
      </c>
      <c r="AY9" s="14">
        <v>11</v>
      </c>
      <c r="AZ9" s="15">
        <v>12</v>
      </c>
      <c r="BA9" s="14">
        <v>13</v>
      </c>
      <c r="BB9" s="15">
        <v>14</v>
      </c>
      <c r="BC9" s="14">
        <v>15</v>
      </c>
      <c r="BD9" s="15">
        <v>15</v>
      </c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</row>
    <row r="10" spans="1:71" ht="16.5" customHeight="1" thickTop="1" thickBot="1" x14ac:dyDescent="0.3">
      <c r="A10" s="159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530"/>
      <c r="O10" s="12"/>
      <c r="P10" s="12"/>
      <c r="Q10" s="12"/>
      <c r="R10" s="531"/>
      <c r="AP10" s="15"/>
      <c r="AR10" s="15"/>
      <c r="AT10" s="15"/>
      <c r="AV10" s="15"/>
      <c r="AX10" s="15"/>
      <c r="AZ10" s="15"/>
      <c r="BB10" s="15"/>
      <c r="BD10" s="15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</row>
    <row r="11" spans="1:71" ht="17.399999999999999" customHeight="1" thickTop="1" thickBot="1" x14ac:dyDescent="0.4">
      <c r="A11" s="18"/>
      <c r="B11" s="393" t="s">
        <v>318</v>
      </c>
      <c r="C11" s="18"/>
      <c r="D11" s="18"/>
      <c r="E11" s="18"/>
      <c r="F11" s="18"/>
      <c r="G11" s="25"/>
      <c r="H11" s="25"/>
      <c r="I11" s="25"/>
      <c r="J11" s="25"/>
      <c r="K11" s="25"/>
      <c r="L11" s="25"/>
      <c r="M11" s="18"/>
      <c r="N11" s="18"/>
      <c r="O11" s="18"/>
      <c r="P11" s="18"/>
      <c r="Q11" s="18"/>
      <c r="R11" s="26"/>
      <c r="AP11" s="14" t="s">
        <v>42</v>
      </c>
      <c r="AQ11" s="20"/>
      <c r="AR11" s="27">
        <v>405939</v>
      </c>
      <c r="AS11" s="27">
        <v>381777</v>
      </c>
      <c r="AT11" s="28">
        <v>0.1789170541948911</v>
      </c>
      <c r="AU11" s="28">
        <v>0.17576133689787873</v>
      </c>
      <c r="AY11" s="22"/>
      <c r="AZ11" s="22"/>
      <c r="BA11" s="22"/>
      <c r="BE11" s="23"/>
      <c r="BF11" s="20"/>
      <c r="BG11" s="20"/>
      <c r="BH11" s="29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</row>
    <row r="12" spans="1:71" ht="14.25" customHeight="1" thickTop="1" thickBot="1" x14ac:dyDescent="0.4">
      <c r="A12" s="18"/>
      <c r="B12" s="97"/>
      <c r="C12" s="97"/>
      <c r="D12" s="97"/>
      <c r="E12" s="97"/>
      <c r="F12" s="97"/>
      <c r="G12" s="97"/>
      <c r="H12" s="97"/>
      <c r="I12" s="97"/>
      <c r="J12" s="74"/>
      <c r="K12" s="74"/>
      <c r="L12" s="74"/>
      <c r="M12" s="74"/>
      <c r="N12" s="74"/>
      <c r="O12" s="75"/>
      <c r="P12" s="18"/>
      <c r="Q12" s="18"/>
      <c r="R12" s="26"/>
      <c r="AP12" s="30"/>
      <c r="AQ12" s="20"/>
      <c r="AR12" s="20"/>
      <c r="AU12" s="21"/>
      <c r="AY12" s="22"/>
      <c r="AZ12" s="22"/>
      <c r="BA12" s="22"/>
      <c r="BF12" s="31"/>
      <c r="BG12" s="31"/>
      <c r="BH12" s="29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</row>
    <row r="13" spans="1:71" s="14" customFormat="1" ht="15" customHeight="1" thickTop="1" x14ac:dyDescent="0.3">
      <c r="A13" s="64"/>
      <c r="B13" s="477"/>
      <c r="C13" s="478"/>
      <c r="D13" s="478"/>
      <c r="E13" s="478"/>
      <c r="F13" s="478"/>
      <c r="G13" s="763" t="s">
        <v>121</v>
      </c>
      <c r="H13" s="764"/>
      <c r="I13" s="764"/>
      <c r="J13" s="764"/>
      <c r="K13" s="764"/>
      <c r="L13" s="764"/>
      <c r="M13" s="765"/>
      <c r="N13" s="99">
        <f>N16+N21</f>
        <v>39059</v>
      </c>
      <c r="O13" s="99">
        <f t="shared" ref="O13:O23" si="0">N13*100/$N$23</f>
        <v>83.352539479300049</v>
      </c>
    </row>
    <row r="14" spans="1:71" ht="15.6" x14ac:dyDescent="0.3">
      <c r="A14" s="499"/>
      <c r="B14" s="479" t="s">
        <v>117</v>
      </c>
      <c r="C14" s="480"/>
      <c r="D14" s="481"/>
      <c r="E14" s="482"/>
      <c r="F14" s="482"/>
      <c r="G14" s="483" t="s">
        <v>118</v>
      </c>
      <c r="H14" s="484" t="s">
        <v>64</v>
      </c>
      <c r="I14" s="484" t="s">
        <v>287</v>
      </c>
      <c r="J14" s="484" t="s">
        <v>288</v>
      </c>
      <c r="K14" s="484" t="s">
        <v>289</v>
      </c>
      <c r="L14" s="485" t="s">
        <v>290</v>
      </c>
      <c r="M14" s="486" t="s">
        <v>291</v>
      </c>
      <c r="N14" s="476">
        <f>N23-N13</f>
        <v>7801</v>
      </c>
      <c r="O14" s="99">
        <f t="shared" si="0"/>
        <v>16.647460520699958</v>
      </c>
      <c r="P14" s="112"/>
    </row>
    <row r="15" spans="1:71" ht="14.4" x14ac:dyDescent="0.3">
      <c r="A15" s="518"/>
      <c r="B15" s="767" t="s">
        <v>45</v>
      </c>
      <c r="C15" s="767"/>
      <c r="D15" s="767"/>
      <c r="E15" s="767"/>
      <c r="F15" s="767"/>
      <c r="G15" s="533">
        <v>6</v>
      </c>
      <c r="H15" s="534">
        <v>235</v>
      </c>
      <c r="I15" s="535">
        <v>401</v>
      </c>
      <c r="J15" s="535">
        <v>736</v>
      </c>
      <c r="K15" s="535">
        <v>418</v>
      </c>
      <c r="L15" s="535">
        <v>253</v>
      </c>
      <c r="M15" s="535">
        <v>60</v>
      </c>
      <c r="N15" s="98">
        <f t="shared" ref="N15:N23" si="1">SUM(G15:M15)</f>
        <v>2109</v>
      </c>
      <c r="O15" s="99">
        <f t="shared" si="0"/>
        <v>4.5006402048655572</v>
      </c>
      <c r="P15" s="112"/>
      <c r="Q15" s="36"/>
      <c r="R15" s="36"/>
      <c r="S15" s="37"/>
      <c r="U15" s="38"/>
      <c r="V15" s="38"/>
    </row>
    <row r="16" spans="1:71" ht="14.4" x14ac:dyDescent="0.3">
      <c r="A16" s="518"/>
      <c r="B16" s="768" t="s">
        <v>46</v>
      </c>
      <c r="C16" s="768"/>
      <c r="D16" s="768"/>
      <c r="E16" s="768"/>
      <c r="F16" s="768"/>
      <c r="G16" s="536">
        <v>38</v>
      </c>
      <c r="H16" s="537">
        <v>763</v>
      </c>
      <c r="I16" s="538">
        <v>1852</v>
      </c>
      <c r="J16" s="538">
        <v>4072</v>
      </c>
      <c r="K16" s="538">
        <v>2313</v>
      </c>
      <c r="L16" s="538">
        <v>1349</v>
      </c>
      <c r="M16" s="538">
        <v>306</v>
      </c>
      <c r="N16" s="98">
        <f t="shared" si="1"/>
        <v>10693</v>
      </c>
      <c r="O16" s="99">
        <f t="shared" si="0"/>
        <v>22.819035424669227</v>
      </c>
      <c r="P16" s="112"/>
      <c r="Q16" s="36"/>
    </row>
    <row r="17" spans="1:17" ht="14.4" x14ac:dyDescent="0.3">
      <c r="A17" s="518"/>
      <c r="B17" s="769" t="s">
        <v>47</v>
      </c>
      <c r="C17" s="769"/>
      <c r="D17" s="769"/>
      <c r="E17" s="769"/>
      <c r="F17" s="769"/>
      <c r="G17" s="533">
        <v>58</v>
      </c>
      <c r="H17" s="534">
        <v>146</v>
      </c>
      <c r="I17" s="535">
        <v>300</v>
      </c>
      <c r="J17" s="535">
        <v>847</v>
      </c>
      <c r="K17" s="535">
        <v>593</v>
      </c>
      <c r="L17" s="535">
        <v>316</v>
      </c>
      <c r="M17" s="535">
        <v>56</v>
      </c>
      <c r="N17" s="98">
        <f t="shared" si="1"/>
        <v>2316</v>
      </c>
      <c r="O17" s="99">
        <f t="shared" si="0"/>
        <v>4.9423815620998717</v>
      </c>
      <c r="P17" s="112"/>
      <c r="Q17" s="36"/>
    </row>
    <row r="18" spans="1:17" ht="14.4" x14ac:dyDescent="0.3">
      <c r="A18" s="518"/>
      <c r="B18" s="770" t="s">
        <v>119</v>
      </c>
      <c r="C18" s="770"/>
      <c r="D18" s="770"/>
      <c r="E18" s="770"/>
      <c r="F18" s="770"/>
      <c r="G18" s="536">
        <v>1</v>
      </c>
      <c r="H18" s="537">
        <v>0</v>
      </c>
      <c r="I18" s="538">
        <v>1</v>
      </c>
      <c r="J18" s="538">
        <v>13</v>
      </c>
      <c r="K18" s="538">
        <v>8</v>
      </c>
      <c r="L18" s="538">
        <v>7</v>
      </c>
      <c r="M18" s="538">
        <v>1</v>
      </c>
      <c r="N18" s="98">
        <f t="shared" si="1"/>
        <v>31</v>
      </c>
      <c r="O18" s="99">
        <f t="shared" si="0"/>
        <v>6.615450277422108E-2</v>
      </c>
      <c r="P18" s="112"/>
      <c r="Q18" s="36"/>
    </row>
    <row r="19" spans="1:17" ht="14.4" x14ac:dyDescent="0.3">
      <c r="A19" s="518"/>
      <c r="B19" s="775" t="s">
        <v>49</v>
      </c>
      <c r="C19" s="775"/>
      <c r="D19" s="775"/>
      <c r="E19" s="775"/>
      <c r="F19" s="775"/>
      <c r="G19" s="533">
        <v>17</v>
      </c>
      <c r="H19" s="534">
        <v>647</v>
      </c>
      <c r="I19" s="535">
        <v>27</v>
      </c>
      <c r="J19" s="535">
        <v>54</v>
      </c>
      <c r="K19" s="535">
        <v>62</v>
      </c>
      <c r="L19" s="535">
        <v>14</v>
      </c>
      <c r="M19" s="535">
        <v>11</v>
      </c>
      <c r="N19" s="98">
        <f t="shared" si="1"/>
        <v>832</v>
      </c>
      <c r="O19" s="99">
        <f t="shared" si="0"/>
        <v>1.7755014938113529</v>
      </c>
      <c r="P19" s="112"/>
      <c r="Q19" s="36"/>
    </row>
    <row r="20" spans="1:17" ht="14.4" x14ac:dyDescent="0.3">
      <c r="A20" s="518"/>
      <c r="B20" s="744" t="s">
        <v>50</v>
      </c>
      <c r="C20" s="744"/>
      <c r="D20" s="744"/>
      <c r="E20" s="744"/>
      <c r="F20" s="744"/>
      <c r="G20" s="536">
        <v>3</v>
      </c>
      <c r="H20" s="537">
        <v>86</v>
      </c>
      <c r="I20" s="538">
        <v>304</v>
      </c>
      <c r="J20" s="538">
        <v>586</v>
      </c>
      <c r="K20" s="538">
        <v>392</v>
      </c>
      <c r="L20" s="538">
        <v>260</v>
      </c>
      <c r="M20" s="538">
        <v>67</v>
      </c>
      <c r="N20" s="98">
        <f t="shared" si="1"/>
        <v>1698</v>
      </c>
      <c r="O20" s="99">
        <f t="shared" si="0"/>
        <v>3.6235595390524966</v>
      </c>
      <c r="P20" s="112"/>
      <c r="Q20" s="36"/>
    </row>
    <row r="21" spans="1:17" ht="14.4" x14ac:dyDescent="0.3">
      <c r="A21" s="518"/>
      <c r="B21" s="745" t="s">
        <v>51</v>
      </c>
      <c r="C21" s="745"/>
      <c r="D21" s="745"/>
      <c r="E21" s="745"/>
      <c r="F21" s="745"/>
      <c r="G21" s="533">
        <v>30</v>
      </c>
      <c r="H21" s="534">
        <v>123</v>
      </c>
      <c r="I21" s="535">
        <v>3732</v>
      </c>
      <c r="J21" s="535">
        <v>11111</v>
      </c>
      <c r="K21" s="535">
        <v>7022</v>
      </c>
      <c r="L21" s="535">
        <v>5140</v>
      </c>
      <c r="M21" s="535">
        <v>1208</v>
      </c>
      <c r="N21" s="98">
        <f t="shared" si="1"/>
        <v>28366</v>
      </c>
      <c r="O21" s="99">
        <f t="shared" si="0"/>
        <v>60.533504054630818</v>
      </c>
      <c r="P21" s="112"/>
      <c r="Q21" s="36"/>
    </row>
    <row r="22" spans="1:17" ht="14.4" x14ac:dyDescent="0.3">
      <c r="A22" s="518"/>
      <c r="B22" s="746" t="s">
        <v>120</v>
      </c>
      <c r="C22" s="746"/>
      <c r="D22" s="746"/>
      <c r="E22" s="746"/>
      <c r="F22" s="746"/>
      <c r="G22" s="536">
        <v>0</v>
      </c>
      <c r="H22" s="537">
        <v>4</v>
      </c>
      <c r="I22" s="538">
        <v>40</v>
      </c>
      <c r="J22" s="538">
        <v>234</v>
      </c>
      <c r="K22" s="538">
        <v>262</v>
      </c>
      <c r="L22" s="538">
        <v>237</v>
      </c>
      <c r="M22" s="538">
        <v>38</v>
      </c>
      <c r="N22" s="98">
        <f t="shared" si="1"/>
        <v>815</v>
      </c>
      <c r="O22" s="99">
        <f t="shared" si="0"/>
        <v>1.7392232180964575</v>
      </c>
      <c r="P22" s="112"/>
      <c r="Q22" s="36"/>
    </row>
    <row r="23" spans="1:17" ht="15.6" x14ac:dyDescent="0.3">
      <c r="A23" s="41"/>
      <c r="B23" s="379" t="s">
        <v>53</v>
      </c>
      <c r="C23" s="385"/>
      <c r="D23" s="381"/>
      <c r="E23" s="382"/>
      <c r="F23" s="382"/>
      <c r="G23" s="386">
        <f t="shared" ref="G23:K23" si="2">SUM(G15:G22)</f>
        <v>153</v>
      </c>
      <c r="H23" s="386">
        <f t="shared" si="2"/>
        <v>2004</v>
      </c>
      <c r="I23" s="386">
        <f t="shared" si="2"/>
        <v>6657</v>
      </c>
      <c r="J23" s="386">
        <f t="shared" si="2"/>
        <v>17653</v>
      </c>
      <c r="K23" s="386">
        <f t="shared" si="2"/>
        <v>11070</v>
      </c>
      <c r="L23" s="386">
        <f>SUM(L15:L22)</f>
        <v>7576</v>
      </c>
      <c r="M23" s="386">
        <f>SUM(M15:M22)</f>
        <v>1747</v>
      </c>
      <c r="N23" s="98">
        <f t="shared" si="1"/>
        <v>46860</v>
      </c>
      <c r="O23" s="99">
        <f t="shared" si="0"/>
        <v>100</v>
      </c>
      <c r="P23" s="112"/>
    </row>
    <row r="24" spans="1:17" ht="15.6" x14ac:dyDescent="0.25"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</row>
    <row r="25" spans="1:17" ht="14.4" x14ac:dyDescent="0.3">
      <c r="B25" s="472"/>
      <c r="C25" s="472"/>
      <c r="D25" s="474"/>
      <c r="E25" s="474"/>
      <c r="F25" s="474"/>
      <c r="G25" s="474"/>
      <c r="H25" s="474"/>
      <c r="I25" s="474"/>
      <c r="J25" s="474"/>
      <c r="K25" s="474"/>
      <c r="L25" s="254"/>
      <c r="M25" s="254"/>
    </row>
    <row r="26" spans="1:17" ht="14.4" x14ac:dyDescent="0.3">
      <c r="B26" s="472"/>
      <c r="C26" s="472"/>
      <c r="D26" s="766"/>
      <c r="E26" s="766"/>
      <c r="F26" s="766"/>
      <c r="G26" s="474"/>
      <c r="H26" s="766"/>
      <c r="I26" s="766"/>
      <c r="J26" s="474"/>
      <c r="K26" s="254"/>
      <c r="L26" s="254"/>
      <c r="M26" s="254"/>
    </row>
    <row r="27" spans="1:17" ht="14.4" x14ac:dyDescent="0.3">
      <c r="B27" s="472"/>
      <c r="C27" s="472"/>
      <c r="D27" s="766"/>
      <c r="E27" s="766"/>
      <c r="F27" s="766"/>
      <c r="G27" s="474"/>
      <c r="H27" s="766"/>
      <c r="I27" s="766"/>
      <c r="J27" s="474"/>
      <c r="K27" s="254"/>
      <c r="L27" s="254"/>
      <c r="M27" s="254"/>
    </row>
    <row r="28" spans="1:17" ht="14.4" customHeight="1" x14ac:dyDescent="0.3">
      <c r="B28" s="472"/>
      <c r="C28" s="472"/>
      <c r="D28" s="766"/>
      <c r="E28" s="766"/>
      <c r="F28" s="766"/>
      <c r="G28" s="474"/>
      <c r="H28" s="766"/>
      <c r="I28" s="766"/>
      <c r="J28" s="474"/>
      <c r="K28" s="254"/>
      <c r="L28" s="254"/>
      <c r="M28" s="254"/>
    </row>
    <row r="29" spans="1:17" ht="14.4" x14ac:dyDescent="0.3">
      <c r="B29" s="472"/>
      <c r="C29" s="472"/>
      <c r="D29" s="766"/>
      <c r="E29" s="766"/>
      <c r="F29" s="766"/>
      <c r="G29" s="474"/>
      <c r="H29" s="766"/>
      <c r="I29" s="766"/>
      <c r="J29" s="474"/>
      <c r="K29" s="254"/>
      <c r="L29" s="254"/>
      <c r="M29" s="254"/>
    </row>
    <row r="30" spans="1:17" ht="14.4" customHeight="1" x14ac:dyDescent="0.3">
      <c r="B30" s="472"/>
      <c r="C30" s="472"/>
      <c r="D30" s="766"/>
      <c r="E30" s="766"/>
      <c r="F30" s="766"/>
      <c r="G30" s="474"/>
      <c r="H30" s="766"/>
      <c r="I30" s="766"/>
      <c r="J30" s="474"/>
      <c r="K30" s="254"/>
      <c r="L30" s="254"/>
      <c r="M30" s="254"/>
    </row>
    <row r="31" spans="1:17" ht="14.4" x14ac:dyDescent="0.3">
      <c r="B31" s="472"/>
      <c r="C31" s="472"/>
      <c r="D31" s="474"/>
      <c r="E31" s="474"/>
      <c r="F31" s="474"/>
      <c r="G31" s="474"/>
      <c r="H31" s="475"/>
      <c r="I31" s="475"/>
      <c r="J31" s="474"/>
      <c r="K31" s="474"/>
      <c r="L31" s="254"/>
      <c r="M31" s="254"/>
    </row>
    <row r="32" spans="1:17" ht="14.4" x14ac:dyDescent="0.3">
      <c r="B32" s="472"/>
      <c r="C32" s="472"/>
      <c r="D32" s="254"/>
      <c r="E32" s="254"/>
      <c r="F32" s="254"/>
      <c r="G32" s="254"/>
      <c r="H32" s="766"/>
      <c r="I32" s="766"/>
      <c r="J32" s="254"/>
      <c r="K32" s="254"/>
      <c r="L32" s="254"/>
      <c r="M32" s="254"/>
    </row>
    <row r="33" spans="1:14" ht="14.4" x14ac:dyDescent="0.3">
      <c r="B33" s="472"/>
      <c r="C33" s="472"/>
      <c r="D33" s="254"/>
      <c r="E33" s="254"/>
      <c r="F33" s="254"/>
      <c r="G33" s="254"/>
      <c r="H33" s="766"/>
      <c r="I33" s="766"/>
      <c r="J33" s="254"/>
      <c r="K33" s="254"/>
      <c r="L33" s="254"/>
      <c r="M33" s="254"/>
    </row>
    <row r="34" spans="1:14" ht="14.4" x14ac:dyDescent="0.3">
      <c r="B34" s="472"/>
      <c r="C34" s="472"/>
      <c r="D34" s="254"/>
      <c r="E34" s="254"/>
      <c r="F34" s="254"/>
      <c r="G34" s="254"/>
      <c r="H34" s="766"/>
      <c r="I34" s="766"/>
      <c r="J34" s="254"/>
      <c r="K34" s="254"/>
      <c r="L34" s="254"/>
      <c r="M34" s="254"/>
    </row>
    <row r="35" spans="1:14" ht="14.4" x14ac:dyDescent="0.3">
      <c r="B35" s="472"/>
      <c r="C35" s="472"/>
      <c r="D35" s="254"/>
      <c r="E35" s="254"/>
      <c r="F35" s="254"/>
      <c r="G35" s="254"/>
      <c r="H35" s="766"/>
      <c r="I35" s="766"/>
      <c r="J35" s="254"/>
      <c r="K35" s="254"/>
      <c r="L35" s="254"/>
      <c r="M35" s="254"/>
    </row>
    <row r="36" spans="1:14" ht="14.4" x14ac:dyDescent="0.3">
      <c r="B36" s="472"/>
      <c r="C36" s="472"/>
      <c r="D36" s="254"/>
      <c r="E36" s="254"/>
      <c r="F36" s="254"/>
      <c r="G36" s="254"/>
      <c r="H36" s="766"/>
      <c r="I36" s="766"/>
      <c r="J36" s="254"/>
      <c r="K36" s="254"/>
      <c r="L36" s="254"/>
      <c r="M36" s="254"/>
    </row>
    <row r="37" spans="1:14" ht="14.4" x14ac:dyDescent="0.3">
      <c r="B37" s="472"/>
      <c r="C37" s="472"/>
      <c r="D37" s="254"/>
      <c r="E37" s="254"/>
      <c r="F37" s="254"/>
      <c r="G37" s="254"/>
      <c r="H37" s="254"/>
      <c r="I37" s="254"/>
      <c r="J37" s="254"/>
      <c r="K37" s="254"/>
      <c r="L37" s="254"/>
      <c r="M37" s="254"/>
    </row>
    <row r="38" spans="1:14" ht="14.4" x14ac:dyDescent="0.3">
      <c r="B38" s="472"/>
      <c r="C38" s="472"/>
      <c r="D38" s="254"/>
      <c r="E38" s="254"/>
      <c r="F38" s="254"/>
      <c r="G38" s="254"/>
      <c r="H38" s="254"/>
      <c r="I38" s="254"/>
      <c r="J38" s="254"/>
      <c r="K38" s="474"/>
      <c r="L38" s="254"/>
      <c r="M38" s="254"/>
    </row>
    <row r="39" spans="1:14" ht="14.4" x14ac:dyDescent="0.3">
      <c r="B39" s="472"/>
      <c r="C39" s="472"/>
      <c r="D39" s="254"/>
      <c r="E39" s="254"/>
      <c r="F39" s="254"/>
      <c r="G39" s="254"/>
      <c r="H39" s="254"/>
      <c r="I39" s="254"/>
      <c r="J39" s="254"/>
      <c r="K39" s="474"/>
      <c r="L39" s="254"/>
      <c r="M39" s="254"/>
    </row>
    <row r="40" spans="1:14" ht="14.4" x14ac:dyDescent="0.3">
      <c r="B40" s="472"/>
      <c r="C40" s="472"/>
      <c r="D40" s="254"/>
      <c r="E40" s="254"/>
      <c r="F40" s="254"/>
      <c r="G40" s="254"/>
      <c r="H40" s="254"/>
      <c r="I40" s="254"/>
      <c r="J40" s="254"/>
      <c r="K40" s="474"/>
      <c r="L40" s="254"/>
      <c r="M40" s="254"/>
    </row>
    <row r="41" spans="1:14" ht="14.4" x14ac:dyDescent="0.3">
      <c r="B41" s="472"/>
      <c r="C41" s="472"/>
      <c r="D41" s="254"/>
      <c r="E41" s="254"/>
      <c r="F41" s="254"/>
      <c r="G41" s="254"/>
      <c r="H41" s="254"/>
      <c r="I41" s="254"/>
      <c r="J41" s="254"/>
      <c r="K41" s="474"/>
      <c r="L41" s="254"/>
      <c r="M41" s="254"/>
    </row>
    <row r="42" spans="1:14" ht="14.4" x14ac:dyDescent="0.3">
      <c r="B42" s="472"/>
      <c r="C42" s="472"/>
      <c r="D42" s="254"/>
      <c r="E42" s="254"/>
      <c r="F42" s="254"/>
      <c r="G42" s="254"/>
      <c r="H42" s="254"/>
      <c r="I42" s="254"/>
      <c r="J42" s="254"/>
      <c r="K42" s="474"/>
      <c r="L42" s="254"/>
      <c r="M42" s="254"/>
    </row>
    <row r="43" spans="1:14" ht="14.4" x14ac:dyDescent="0.3">
      <c r="B43" s="472"/>
      <c r="C43" s="472"/>
      <c r="D43" s="254"/>
      <c r="E43" s="254"/>
      <c r="F43" s="254"/>
      <c r="G43" s="254"/>
      <c r="H43" s="254"/>
      <c r="I43" s="254"/>
      <c r="J43" s="254"/>
      <c r="K43" s="474"/>
      <c r="L43" s="254"/>
      <c r="M43" s="254"/>
    </row>
    <row r="44" spans="1:14" ht="14.4" x14ac:dyDescent="0.3">
      <c r="B44" s="472"/>
      <c r="C44" s="472"/>
      <c r="D44" s="254"/>
      <c r="E44" s="254"/>
      <c r="F44" s="254"/>
      <c r="G44" s="254"/>
      <c r="H44" s="254"/>
      <c r="I44" s="254"/>
      <c r="J44" s="254"/>
      <c r="K44" s="474"/>
      <c r="L44" s="254"/>
      <c r="M44" s="254"/>
    </row>
    <row r="45" spans="1:14" ht="14.4" x14ac:dyDescent="0.3">
      <c r="B45" s="472"/>
      <c r="C45" s="472"/>
      <c r="D45" s="254"/>
      <c r="E45" s="254"/>
      <c r="F45" s="254"/>
      <c r="G45" s="254"/>
      <c r="H45" s="254"/>
      <c r="I45" s="254"/>
      <c r="J45" s="254"/>
      <c r="K45" s="474"/>
      <c r="L45" s="254"/>
      <c r="M45" s="254"/>
    </row>
    <row r="46" spans="1:14" ht="14.4" x14ac:dyDescent="0.3">
      <c r="B46" s="472"/>
      <c r="C46" s="472"/>
      <c r="D46" s="254"/>
      <c r="E46" s="254"/>
      <c r="F46" s="254"/>
      <c r="G46" s="254"/>
      <c r="H46" s="254"/>
      <c r="I46" s="254"/>
      <c r="J46" s="254"/>
      <c r="K46" s="474"/>
      <c r="L46" s="254"/>
      <c r="M46" s="254"/>
    </row>
    <row r="47" spans="1:14" ht="14.4" x14ac:dyDescent="0.3">
      <c r="B47" s="472"/>
      <c r="C47" s="472"/>
      <c r="D47" s="254"/>
      <c r="E47" s="254"/>
      <c r="F47" s="254"/>
      <c r="G47" s="254"/>
      <c r="H47" s="254"/>
      <c r="I47" s="254"/>
      <c r="J47" s="254"/>
      <c r="K47" s="474"/>
      <c r="L47" s="254"/>
      <c r="M47" s="254"/>
    </row>
    <row r="48" spans="1:14" ht="14.4" x14ac:dyDescent="0.3">
      <c r="A48" s="14"/>
      <c r="B48" s="43"/>
      <c r="C48" s="43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14"/>
    </row>
    <row r="49" spans="1:71" ht="14.4" customHeight="1" x14ac:dyDescent="0.25">
      <c r="A49" s="63"/>
      <c r="B49" s="747" t="s">
        <v>319</v>
      </c>
      <c r="C49" s="615"/>
      <c r="D49" s="615"/>
      <c r="E49" s="615"/>
      <c r="F49" s="615"/>
      <c r="G49" s="615"/>
      <c r="H49" s="615"/>
      <c r="I49" s="615"/>
      <c r="J49" s="615"/>
      <c r="K49" s="615"/>
      <c r="L49" s="615"/>
      <c r="M49" s="748"/>
      <c r="N49" s="64"/>
    </row>
    <row r="50" spans="1:71" ht="18" customHeight="1" x14ac:dyDescent="0.25">
      <c r="A50" s="63"/>
      <c r="B50" s="749"/>
      <c r="C50" s="750"/>
      <c r="D50" s="750"/>
      <c r="E50" s="750"/>
      <c r="F50" s="750"/>
      <c r="G50" s="750"/>
      <c r="H50" s="750"/>
      <c r="I50" s="750"/>
      <c r="J50" s="750"/>
      <c r="K50" s="750"/>
      <c r="L50" s="750"/>
      <c r="M50" s="751"/>
      <c r="N50" s="64"/>
    </row>
    <row r="51" spans="1:71" ht="13.95" customHeight="1" x14ac:dyDescent="0.25">
      <c r="A51" s="65"/>
      <c r="B51" s="43"/>
      <c r="C51" s="43"/>
      <c r="D51" s="43"/>
      <c r="E51" s="43"/>
      <c r="F51" s="43"/>
      <c r="G51" s="43"/>
      <c r="H51" s="43"/>
      <c r="I51" s="43"/>
      <c r="J51" s="93"/>
      <c r="K51" s="93"/>
      <c r="L51" s="93"/>
      <c r="M51" s="44"/>
      <c r="N51" s="540"/>
      <c r="O51" s="112"/>
      <c r="P51" s="112"/>
    </row>
    <row r="52" spans="1:71" ht="13.95" customHeight="1" x14ac:dyDescent="0.3">
      <c r="B52" s="43"/>
      <c r="C52" s="43"/>
      <c r="D52" s="43"/>
      <c r="E52" s="43"/>
      <c r="F52" s="43"/>
      <c r="G52" s="43"/>
      <c r="H52" s="43"/>
      <c r="I52" s="43"/>
      <c r="J52" s="773" t="s">
        <v>54</v>
      </c>
      <c r="K52" s="774"/>
      <c r="L52" s="774"/>
      <c r="M52" s="491" t="s">
        <v>55</v>
      </c>
      <c r="N52" s="112"/>
      <c r="O52" s="112"/>
      <c r="P52" s="112"/>
    </row>
    <row r="53" spans="1:71" ht="13.95" customHeight="1" x14ac:dyDescent="0.3">
      <c r="B53" s="43"/>
      <c r="C53" s="43"/>
      <c r="D53" s="43"/>
      <c r="E53" s="43"/>
      <c r="F53" s="43"/>
      <c r="G53" s="43"/>
      <c r="H53" s="43"/>
      <c r="I53" s="43"/>
      <c r="J53" s="742" t="s">
        <v>56</v>
      </c>
      <c r="K53" s="743"/>
      <c r="L53" s="743"/>
      <c r="M53" s="489">
        <v>153</v>
      </c>
      <c r="N53" s="41">
        <f t="shared" ref="N53:N59" si="3">M53/$M$61</f>
        <v>3.2650448143405888E-3</v>
      </c>
      <c r="O53" s="41" t="s">
        <v>68</v>
      </c>
      <c r="P53" s="41"/>
    </row>
    <row r="54" spans="1:71" ht="13.95" customHeight="1" x14ac:dyDescent="0.3">
      <c r="J54" s="742" t="s">
        <v>63</v>
      </c>
      <c r="K54" s="743"/>
      <c r="L54" s="743"/>
      <c r="M54" s="490">
        <v>2004</v>
      </c>
      <c r="N54" s="41">
        <f t="shared" si="3"/>
        <v>4.2765685019206148E-2</v>
      </c>
      <c r="O54" s="41" t="s">
        <v>300</v>
      </c>
      <c r="P54" s="41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</row>
    <row r="55" spans="1:71" ht="13.95" customHeight="1" x14ac:dyDescent="0.3">
      <c r="J55" s="742" t="s">
        <v>278</v>
      </c>
      <c r="K55" s="743"/>
      <c r="L55" s="743"/>
      <c r="M55" s="489">
        <v>6657</v>
      </c>
      <c r="N55" s="41">
        <f t="shared" si="3"/>
        <v>0.14206145966709346</v>
      </c>
      <c r="O55" s="41" t="s">
        <v>326</v>
      </c>
      <c r="P55" s="41"/>
    </row>
    <row r="56" spans="1:71" ht="13.95" customHeight="1" x14ac:dyDescent="0.3">
      <c r="G56" s="47"/>
      <c r="J56" s="742" t="s">
        <v>279</v>
      </c>
      <c r="K56" s="743"/>
      <c r="L56" s="743"/>
      <c r="M56" s="489">
        <v>17653</v>
      </c>
      <c r="N56" s="41">
        <f t="shared" si="3"/>
        <v>0.37671788305591125</v>
      </c>
      <c r="O56" s="41" t="s">
        <v>327</v>
      </c>
      <c r="P56" s="41"/>
    </row>
    <row r="57" spans="1:71" ht="13.95" customHeight="1" x14ac:dyDescent="0.3">
      <c r="J57" s="742" t="s">
        <v>280</v>
      </c>
      <c r="K57" s="743"/>
      <c r="L57" s="743"/>
      <c r="M57" s="489">
        <v>11070</v>
      </c>
      <c r="N57" s="41">
        <f t="shared" si="3"/>
        <v>0.23623559539052497</v>
      </c>
      <c r="O57" s="41" t="s">
        <v>328</v>
      </c>
      <c r="P57" s="41"/>
    </row>
    <row r="58" spans="1:71" ht="13.95" customHeight="1" x14ac:dyDescent="0.3">
      <c r="J58" s="742" t="s">
        <v>281</v>
      </c>
      <c r="K58" s="743"/>
      <c r="L58" s="743"/>
      <c r="M58" s="489">
        <v>7576</v>
      </c>
      <c r="N58" s="41">
        <f t="shared" si="3"/>
        <v>0.16167306871532225</v>
      </c>
      <c r="O58" s="41" t="s">
        <v>329</v>
      </c>
      <c r="P58" s="41"/>
    </row>
    <row r="59" spans="1:71" ht="13.95" customHeight="1" x14ac:dyDescent="0.3">
      <c r="J59" s="742" t="s">
        <v>282</v>
      </c>
      <c r="K59" s="743"/>
      <c r="L59" s="743"/>
      <c r="M59" s="489">
        <v>1747</v>
      </c>
      <c r="N59" s="41">
        <f t="shared" si="3"/>
        <v>3.7281263337601366E-2</v>
      </c>
      <c r="O59" s="41" t="s">
        <v>282</v>
      </c>
      <c r="P59" s="41"/>
    </row>
    <row r="60" spans="1:71" ht="13.95" customHeight="1" x14ac:dyDescent="0.3">
      <c r="J60" s="742"/>
      <c r="K60" s="743"/>
      <c r="L60" s="743"/>
      <c r="M60" s="489"/>
      <c r="N60" s="112"/>
      <c r="O60" s="112"/>
      <c r="P60" s="112"/>
    </row>
    <row r="61" spans="1:71" ht="13.95" customHeight="1" x14ac:dyDescent="0.3">
      <c r="J61" s="752" t="s">
        <v>57</v>
      </c>
      <c r="K61" s="753"/>
      <c r="L61" s="753"/>
      <c r="M61" s="488">
        <f>SUM(M54:M60)+M53</f>
        <v>46860</v>
      </c>
      <c r="N61" s="112"/>
      <c r="O61" s="112"/>
      <c r="P61" s="112"/>
    </row>
    <row r="62" spans="1:71" ht="14.4" customHeight="1" x14ac:dyDescent="0.3">
      <c r="J62" s="48"/>
      <c r="N62" s="112"/>
      <c r="O62" s="112"/>
      <c r="P62" s="112"/>
    </row>
    <row r="63" spans="1:71" ht="14.4" customHeight="1" x14ac:dyDescent="0.3">
      <c r="A63" s="50"/>
      <c r="B63" s="51"/>
      <c r="C63" s="51"/>
      <c r="D63" s="51"/>
      <c r="E63" s="51"/>
      <c r="F63" s="51"/>
      <c r="G63" s="51"/>
      <c r="H63" s="51"/>
      <c r="I63" s="45"/>
      <c r="J63" s="53"/>
      <c r="K63" s="51"/>
      <c r="L63" s="51"/>
      <c r="M63" s="51"/>
      <c r="N63" s="54"/>
    </row>
    <row r="64" spans="1:71" ht="14.4" customHeight="1" x14ac:dyDescent="0.25"/>
    <row r="65" ht="14.4" customHeight="1" x14ac:dyDescent="0.25"/>
    <row r="66" ht="14.4" customHeight="1" x14ac:dyDescent="0.25"/>
    <row r="67" ht="14.4" customHeight="1" x14ac:dyDescent="0.25"/>
    <row r="68" ht="14.4" customHeight="1" x14ac:dyDescent="0.25"/>
    <row r="69" ht="14.4" customHeight="1" x14ac:dyDescent="0.25"/>
    <row r="70" ht="14.4" customHeight="1" x14ac:dyDescent="0.25"/>
    <row r="71" ht="14.4" customHeight="1" x14ac:dyDescent="0.25"/>
    <row r="72" ht="14.4" customHeight="1" x14ac:dyDescent="0.25"/>
    <row r="73" ht="14.4" customHeight="1" x14ac:dyDescent="0.25"/>
    <row r="74" ht="14.4" customHeight="1" x14ac:dyDescent="0.25"/>
    <row r="75" ht="14.4" customHeight="1" x14ac:dyDescent="0.25"/>
    <row r="76" ht="14.4" customHeight="1" x14ac:dyDescent="0.25"/>
    <row r="77" ht="14.4" customHeight="1" x14ac:dyDescent="0.25"/>
  </sheetData>
  <mergeCells count="25">
    <mergeCell ref="J60:L60"/>
    <mergeCell ref="J61:L61"/>
    <mergeCell ref="P2:R5"/>
    <mergeCell ref="G13:M13"/>
    <mergeCell ref="D26:F30"/>
    <mergeCell ref="H26:I30"/>
    <mergeCell ref="H32:I36"/>
    <mergeCell ref="B15:F15"/>
    <mergeCell ref="B16:F16"/>
    <mergeCell ref="B17:F17"/>
    <mergeCell ref="B18:F18"/>
    <mergeCell ref="A5:N6"/>
    <mergeCell ref="J52:L52"/>
    <mergeCell ref="J53:L53"/>
    <mergeCell ref="J59:L59"/>
    <mergeCell ref="B19:F19"/>
    <mergeCell ref="J55:L55"/>
    <mergeCell ref="J56:L56"/>
    <mergeCell ref="J57:L57"/>
    <mergeCell ref="J58:L58"/>
    <mergeCell ref="B20:F20"/>
    <mergeCell ref="B21:F21"/>
    <mergeCell ref="B22:F22"/>
    <mergeCell ref="B49:M50"/>
    <mergeCell ref="J54:L54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O75"/>
  <sheetViews>
    <sheetView topLeftCell="A43" zoomScale="85" zoomScaleNormal="85" workbookViewId="0">
      <selection activeCell="S48" sqref="S48:U62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19" width="5.6640625" style="14"/>
    <col min="20" max="175" width="5.6640625" style="16"/>
    <col min="176" max="176" width="9.5546875" style="16" customWidth="1"/>
    <col min="177" max="177" width="6.5546875" style="16" bestFit="1" customWidth="1"/>
    <col min="178" max="178" width="5.6640625" style="16"/>
    <col min="179" max="189" width="7.6640625" style="16" customWidth="1"/>
    <col min="190" max="190" width="4.6640625" style="16" customWidth="1"/>
    <col min="191" max="191" width="7.6640625" style="16" customWidth="1"/>
    <col min="192" max="192" width="6.33203125" style="16" customWidth="1"/>
    <col min="193" max="193" width="47.6640625" style="16" bestFit="1" customWidth="1"/>
    <col min="194" max="195" width="6.33203125" style="16" bestFit="1" customWidth="1"/>
    <col min="196" max="196" width="6.6640625" style="16" bestFit="1" customWidth="1"/>
    <col min="197" max="197" width="5.6640625" style="16"/>
    <col min="198" max="199" width="6.33203125" style="16" bestFit="1" customWidth="1"/>
    <col min="200" max="217" width="5.6640625" style="16"/>
    <col min="218" max="218" width="6.5546875" style="16" bestFit="1" customWidth="1"/>
    <col min="219" max="219" width="18.6640625" style="16" customWidth="1"/>
    <col min="220" max="220" width="4.33203125" style="16" customWidth="1"/>
    <col min="221" max="221" width="10.6640625" style="16" customWidth="1"/>
    <col min="222" max="233" width="9.5546875" style="16" customWidth="1"/>
    <col min="234" max="234" width="10.44140625" style="16" customWidth="1"/>
    <col min="235" max="235" width="11.44140625" style="16" customWidth="1"/>
    <col min="236" max="431" width="5.6640625" style="16"/>
    <col min="432" max="432" width="9.5546875" style="16" customWidth="1"/>
    <col min="433" max="433" width="6.5546875" style="16" bestFit="1" customWidth="1"/>
    <col min="434" max="434" width="5.6640625" style="16"/>
    <col min="435" max="445" width="7.6640625" style="16" customWidth="1"/>
    <col min="446" max="446" width="4.6640625" style="16" customWidth="1"/>
    <col min="447" max="447" width="7.6640625" style="16" customWidth="1"/>
    <col min="448" max="448" width="6.33203125" style="16" customWidth="1"/>
    <col min="449" max="449" width="47.6640625" style="16" bestFit="1" customWidth="1"/>
    <col min="450" max="451" width="6.33203125" style="16" bestFit="1" customWidth="1"/>
    <col min="452" max="452" width="6.6640625" style="16" bestFit="1" customWidth="1"/>
    <col min="453" max="453" width="5.6640625" style="16"/>
    <col min="454" max="455" width="6.33203125" style="16" bestFit="1" customWidth="1"/>
    <col min="456" max="473" width="5.6640625" style="16"/>
    <col min="474" max="474" width="6.5546875" style="16" bestFit="1" customWidth="1"/>
    <col min="475" max="475" width="18.6640625" style="16" customWidth="1"/>
    <col min="476" max="476" width="4.33203125" style="16" customWidth="1"/>
    <col min="477" max="477" width="10.6640625" style="16" customWidth="1"/>
    <col min="478" max="489" width="9.5546875" style="16" customWidth="1"/>
    <col min="490" max="490" width="10.44140625" style="16" customWidth="1"/>
    <col min="491" max="491" width="11.44140625" style="16" customWidth="1"/>
    <col min="492" max="687" width="5.6640625" style="16"/>
    <col min="688" max="688" width="9.5546875" style="16" customWidth="1"/>
    <col min="689" max="689" width="6.5546875" style="16" bestFit="1" customWidth="1"/>
    <col min="690" max="690" width="5.6640625" style="16"/>
    <col min="691" max="701" width="7.6640625" style="16" customWidth="1"/>
    <col min="702" max="702" width="4.6640625" style="16" customWidth="1"/>
    <col min="703" max="703" width="7.6640625" style="16" customWidth="1"/>
    <col min="704" max="704" width="6.33203125" style="16" customWidth="1"/>
    <col min="705" max="705" width="47.6640625" style="16" bestFit="1" customWidth="1"/>
    <col min="706" max="707" width="6.33203125" style="16" bestFit="1" customWidth="1"/>
    <col min="708" max="708" width="6.6640625" style="16" bestFit="1" customWidth="1"/>
    <col min="709" max="709" width="5.6640625" style="16"/>
    <col min="710" max="711" width="6.33203125" style="16" bestFit="1" customWidth="1"/>
    <col min="712" max="729" width="5.6640625" style="16"/>
    <col min="730" max="730" width="6.5546875" style="16" bestFit="1" customWidth="1"/>
    <col min="731" max="731" width="18.6640625" style="16" customWidth="1"/>
    <col min="732" max="732" width="4.33203125" style="16" customWidth="1"/>
    <col min="733" max="733" width="10.6640625" style="16" customWidth="1"/>
    <col min="734" max="745" width="9.5546875" style="16" customWidth="1"/>
    <col min="746" max="746" width="10.44140625" style="16" customWidth="1"/>
    <col min="747" max="747" width="11.44140625" style="16" customWidth="1"/>
    <col min="748" max="943" width="5.6640625" style="16"/>
    <col min="944" max="944" width="9.5546875" style="16" customWidth="1"/>
    <col min="945" max="945" width="6.5546875" style="16" bestFit="1" customWidth="1"/>
    <col min="946" max="946" width="5.6640625" style="16"/>
    <col min="947" max="957" width="7.6640625" style="16" customWidth="1"/>
    <col min="958" max="958" width="4.6640625" style="16" customWidth="1"/>
    <col min="959" max="959" width="7.6640625" style="16" customWidth="1"/>
    <col min="960" max="960" width="6.33203125" style="16" customWidth="1"/>
    <col min="961" max="961" width="47.6640625" style="16" bestFit="1" customWidth="1"/>
    <col min="962" max="963" width="6.33203125" style="16" bestFit="1" customWidth="1"/>
    <col min="964" max="964" width="6.6640625" style="16" bestFit="1" customWidth="1"/>
    <col min="965" max="965" width="5.6640625" style="16"/>
    <col min="966" max="967" width="6.33203125" style="16" bestFit="1" customWidth="1"/>
    <col min="968" max="985" width="5.6640625" style="16"/>
    <col min="986" max="986" width="6.5546875" style="16" bestFit="1" customWidth="1"/>
    <col min="987" max="987" width="18.6640625" style="16" customWidth="1"/>
    <col min="988" max="988" width="4.33203125" style="16" customWidth="1"/>
    <col min="989" max="989" width="10.6640625" style="16" customWidth="1"/>
    <col min="990" max="1001" width="9.5546875" style="16" customWidth="1"/>
    <col min="1002" max="1002" width="10.44140625" style="16" customWidth="1"/>
    <col min="1003" max="1003" width="11.44140625" style="16" customWidth="1"/>
    <col min="1004" max="1199" width="5.6640625" style="16"/>
    <col min="1200" max="1200" width="9.5546875" style="16" customWidth="1"/>
    <col min="1201" max="1201" width="6.5546875" style="16" bestFit="1" customWidth="1"/>
    <col min="1202" max="1202" width="5.6640625" style="16"/>
    <col min="1203" max="1213" width="7.6640625" style="16" customWidth="1"/>
    <col min="1214" max="1214" width="4.6640625" style="16" customWidth="1"/>
    <col min="1215" max="1215" width="7.6640625" style="16" customWidth="1"/>
    <col min="1216" max="1216" width="6.33203125" style="16" customWidth="1"/>
    <col min="1217" max="1217" width="47.6640625" style="16" bestFit="1" customWidth="1"/>
    <col min="1218" max="1219" width="6.33203125" style="16" bestFit="1" customWidth="1"/>
    <col min="1220" max="1220" width="6.6640625" style="16" bestFit="1" customWidth="1"/>
    <col min="1221" max="1221" width="5.6640625" style="16"/>
    <col min="1222" max="1223" width="6.33203125" style="16" bestFit="1" customWidth="1"/>
    <col min="1224" max="1241" width="5.6640625" style="16"/>
    <col min="1242" max="1242" width="6.5546875" style="16" bestFit="1" customWidth="1"/>
    <col min="1243" max="1243" width="18.6640625" style="16" customWidth="1"/>
    <col min="1244" max="1244" width="4.33203125" style="16" customWidth="1"/>
    <col min="1245" max="1245" width="10.6640625" style="16" customWidth="1"/>
    <col min="1246" max="1257" width="9.5546875" style="16" customWidth="1"/>
    <col min="1258" max="1258" width="10.44140625" style="16" customWidth="1"/>
    <col min="1259" max="1259" width="11.44140625" style="16" customWidth="1"/>
    <col min="1260" max="1455" width="5.6640625" style="16"/>
    <col min="1456" max="1456" width="9.5546875" style="16" customWidth="1"/>
    <col min="1457" max="1457" width="6.5546875" style="16" bestFit="1" customWidth="1"/>
    <col min="1458" max="1458" width="5.6640625" style="16"/>
    <col min="1459" max="1469" width="7.6640625" style="16" customWidth="1"/>
    <col min="1470" max="1470" width="4.6640625" style="16" customWidth="1"/>
    <col min="1471" max="1471" width="7.6640625" style="16" customWidth="1"/>
    <col min="1472" max="1472" width="6.33203125" style="16" customWidth="1"/>
    <col min="1473" max="1473" width="47.6640625" style="16" bestFit="1" customWidth="1"/>
    <col min="1474" max="1475" width="6.33203125" style="16" bestFit="1" customWidth="1"/>
    <col min="1476" max="1476" width="6.6640625" style="16" bestFit="1" customWidth="1"/>
    <col min="1477" max="1477" width="5.6640625" style="16"/>
    <col min="1478" max="1479" width="6.33203125" style="16" bestFit="1" customWidth="1"/>
    <col min="1480" max="1497" width="5.6640625" style="16"/>
    <col min="1498" max="1498" width="6.5546875" style="16" bestFit="1" customWidth="1"/>
    <col min="1499" max="1499" width="18.6640625" style="16" customWidth="1"/>
    <col min="1500" max="1500" width="4.33203125" style="16" customWidth="1"/>
    <col min="1501" max="1501" width="10.6640625" style="16" customWidth="1"/>
    <col min="1502" max="1513" width="9.5546875" style="16" customWidth="1"/>
    <col min="1514" max="1514" width="10.44140625" style="16" customWidth="1"/>
    <col min="1515" max="1515" width="11.44140625" style="16" customWidth="1"/>
    <col min="1516" max="1711" width="5.6640625" style="16"/>
    <col min="1712" max="1712" width="9.5546875" style="16" customWidth="1"/>
    <col min="1713" max="1713" width="6.5546875" style="16" bestFit="1" customWidth="1"/>
    <col min="1714" max="1714" width="5.6640625" style="16"/>
    <col min="1715" max="1725" width="7.6640625" style="16" customWidth="1"/>
    <col min="1726" max="1726" width="4.6640625" style="16" customWidth="1"/>
    <col min="1727" max="1727" width="7.6640625" style="16" customWidth="1"/>
    <col min="1728" max="1728" width="6.33203125" style="16" customWidth="1"/>
    <col min="1729" max="1729" width="47.6640625" style="16" bestFit="1" customWidth="1"/>
    <col min="1730" max="1731" width="6.33203125" style="16" bestFit="1" customWidth="1"/>
    <col min="1732" max="1732" width="6.6640625" style="16" bestFit="1" customWidth="1"/>
    <col min="1733" max="1733" width="5.6640625" style="16"/>
    <col min="1734" max="1735" width="6.33203125" style="16" bestFit="1" customWidth="1"/>
    <col min="1736" max="1753" width="5.6640625" style="16"/>
    <col min="1754" max="1754" width="6.5546875" style="16" bestFit="1" customWidth="1"/>
    <col min="1755" max="1755" width="18.6640625" style="16" customWidth="1"/>
    <col min="1756" max="1756" width="4.33203125" style="16" customWidth="1"/>
    <col min="1757" max="1757" width="10.6640625" style="16" customWidth="1"/>
    <col min="1758" max="1769" width="9.5546875" style="16" customWidth="1"/>
    <col min="1770" max="1770" width="10.44140625" style="16" customWidth="1"/>
    <col min="1771" max="1771" width="11.44140625" style="16" customWidth="1"/>
    <col min="1772" max="1967" width="5.6640625" style="16"/>
    <col min="1968" max="1968" width="9.5546875" style="16" customWidth="1"/>
    <col min="1969" max="1969" width="6.5546875" style="16" bestFit="1" customWidth="1"/>
    <col min="1970" max="1970" width="5.6640625" style="16"/>
    <col min="1971" max="1981" width="7.6640625" style="16" customWidth="1"/>
    <col min="1982" max="1982" width="4.6640625" style="16" customWidth="1"/>
    <col min="1983" max="1983" width="7.6640625" style="16" customWidth="1"/>
    <col min="1984" max="1984" width="6.33203125" style="16" customWidth="1"/>
    <col min="1985" max="1985" width="47.6640625" style="16" bestFit="1" customWidth="1"/>
    <col min="1986" max="1987" width="6.33203125" style="16" bestFit="1" customWidth="1"/>
    <col min="1988" max="1988" width="6.6640625" style="16" bestFit="1" customWidth="1"/>
    <col min="1989" max="1989" width="5.6640625" style="16"/>
    <col min="1990" max="1991" width="6.33203125" style="16" bestFit="1" customWidth="1"/>
    <col min="1992" max="2009" width="5.6640625" style="16"/>
    <col min="2010" max="2010" width="6.5546875" style="16" bestFit="1" customWidth="1"/>
    <col min="2011" max="2011" width="18.6640625" style="16" customWidth="1"/>
    <col min="2012" max="2012" width="4.33203125" style="16" customWidth="1"/>
    <col min="2013" max="2013" width="10.6640625" style="16" customWidth="1"/>
    <col min="2014" max="2025" width="9.5546875" style="16" customWidth="1"/>
    <col min="2026" max="2026" width="10.44140625" style="16" customWidth="1"/>
    <col min="2027" max="2027" width="11.44140625" style="16" customWidth="1"/>
    <col min="2028" max="2223" width="5.6640625" style="16"/>
    <col min="2224" max="2224" width="9.5546875" style="16" customWidth="1"/>
    <col min="2225" max="2225" width="6.5546875" style="16" bestFit="1" customWidth="1"/>
    <col min="2226" max="2226" width="5.6640625" style="16"/>
    <col min="2227" max="2237" width="7.6640625" style="16" customWidth="1"/>
    <col min="2238" max="2238" width="4.6640625" style="16" customWidth="1"/>
    <col min="2239" max="2239" width="7.6640625" style="16" customWidth="1"/>
    <col min="2240" max="2240" width="6.33203125" style="16" customWidth="1"/>
    <col min="2241" max="2241" width="47.6640625" style="16" bestFit="1" customWidth="1"/>
    <col min="2242" max="2243" width="6.33203125" style="16" bestFit="1" customWidth="1"/>
    <col min="2244" max="2244" width="6.6640625" style="16" bestFit="1" customWidth="1"/>
    <col min="2245" max="2245" width="5.6640625" style="16"/>
    <col min="2246" max="2247" width="6.33203125" style="16" bestFit="1" customWidth="1"/>
    <col min="2248" max="2265" width="5.6640625" style="16"/>
    <col min="2266" max="2266" width="6.5546875" style="16" bestFit="1" customWidth="1"/>
    <col min="2267" max="2267" width="18.6640625" style="16" customWidth="1"/>
    <col min="2268" max="2268" width="4.33203125" style="16" customWidth="1"/>
    <col min="2269" max="2269" width="10.6640625" style="16" customWidth="1"/>
    <col min="2270" max="2281" width="9.5546875" style="16" customWidth="1"/>
    <col min="2282" max="2282" width="10.44140625" style="16" customWidth="1"/>
    <col min="2283" max="2283" width="11.44140625" style="16" customWidth="1"/>
    <col min="2284" max="2479" width="5.6640625" style="16"/>
    <col min="2480" max="2480" width="9.5546875" style="16" customWidth="1"/>
    <col min="2481" max="2481" width="6.5546875" style="16" bestFit="1" customWidth="1"/>
    <col min="2482" max="2482" width="5.6640625" style="16"/>
    <col min="2483" max="2493" width="7.6640625" style="16" customWidth="1"/>
    <col min="2494" max="2494" width="4.6640625" style="16" customWidth="1"/>
    <col min="2495" max="2495" width="7.6640625" style="16" customWidth="1"/>
    <col min="2496" max="2496" width="6.33203125" style="16" customWidth="1"/>
    <col min="2497" max="2497" width="47.6640625" style="16" bestFit="1" customWidth="1"/>
    <col min="2498" max="2499" width="6.33203125" style="16" bestFit="1" customWidth="1"/>
    <col min="2500" max="2500" width="6.6640625" style="16" bestFit="1" customWidth="1"/>
    <col min="2501" max="2501" width="5.6640625" style="16"/>
    <col min="2502" max="2503" width="6.33203125" style="16" bestFit="1" customWidth="1"/>
    <col min="2504" max="2521" width="5.6640625" style="16"/>
    <col min="2522" max="2522" width="6.5546875" style="16" bestFit="1" customWidth="1"/>
    <col min="2523" max="2523" width="18.6640625" style="16" customWidth="1"/>
    <col min="2524" max="2524" width="4.33203125" style="16" customWidth="1"/>
    <col min="2525" max="2525" width="10.6640625" style="16" customWidth="1"/>
    <col min="2526" max="2537" width="9.5546875" style="16" customWidth="1"/>
    <col min="2538" max="2538" width="10.44140625" style="16" customWidth="1"/>
    <col min="2539" max="2539" width="11.44140625" style="16" customWidth="1"/>
    <col min="2540" max="2735" width="5.6640625" style="16"/>
    <col min="2736" max="2736" width="9.5546875" style="16" customWidth="1"/>
    <col min="2737" max="2737" width="6.5546875" style="16" bestFit="1" customWidth="1"/>
    <col min="2738" max="2738" width="5.6640625" style="16"/>
    <col min="2739" max="2749" width="7.6640625" style="16" customWidth="1"/>
    <col min="2750" max="2750" width="4.6640625" style="16" customWidth="1"/>
    <col min="2751" max="2751" width="7.6640625" style="16" customWidth="1"/>
    <col min="2752" max="2752" width="6.33203125" style="16" customWidth="1"/>
    <col min="2753" max="2753" width="47.6640625" style="16" bestFit="1" customWidth="1"/>
    <col min="2754" max="2755" width="6.33203125" style="16" bestFit="1" customWidth="1"/>
    <col min="2756" max="2756" width="6.6640625" style="16" bestFit="1" customWidth="1"/>
    <col min="2757" max="2757" width="5.6640625" style="16"/>
    <col min="2758" max="2759" width="6.33203125" style="16" bestFit="1" customWidth="1"/>
    <col min="2760" max="2777" width="5.6640625" style="16"/>
    <col min="2778" max="2778" width="6.5546875" style="16" bestFit="1" customWidth="1"/>
    <col min="2779" max="2779" width="18.6640625" style="16" customWidth="1"/>
    <col min="2780" max="2780" width="4.33203125" style="16" customWidth="1"/>
    <col min="2781" max="2781" width="10.6640625" style="16" customWidth="1"/>
    <col min="2782" max="2793" width="9.5546875" style="16" customWidth="1"/>
    <col min="2794" max="2794" width="10.44140625" style="16" customWidth="1"/>
    <col min="2795" max="2795" width="11.44140625" style="16" customWidth="1"/>
    <col min="2796" max="2991" width="5.6640625" style="16"/>
    <col min="2992" max="2992" width="9.5546875" style="16" customWidth="1"/>
    <col min="2993" max="2993" width="6.5546875" style="16" bestFit="1" customWidth="1"/>
    <col min="2994" max="2994" width="5.6640625" style="16"/>
    <col min="2995" max="3005" width="7.6640625" style="16" customWidth="1"/>
    <col min="3006" max="3006" width="4.6640625" style="16" customWidth="1"/>
    <col min="3007" max="3007" width="7.6640625" style="16" customWidth="1"/>
    <col min="3008" max="3008" width="6.33203125" style="16" customWidth="1"/>
    <col min="3009" max="3009" width="47.6640625" style="16" bestFit="1" customWidth="1"/>
    <col min="3010" max="3011" width="6.33203125" style="16" bestFit="1" customWidth="1"/>
    <col min="3012" max="3012" width="6.6640625" style="16" bestFit="1" customWidth="1"/>
    <col min="3013" max="3013" width="5.6640625" style="16"/>
    <col min="3014" max="3015" width="6.33203125" style="16" bestFit="1" customWidth="1"/>
    <col min="3016" max="3033" width="5.6640625" style="16"/>
    <col min="3034" max="3034" width="6.5546875" style="16" bestFit="1" customWidth="1"/>
    <col min="3035" max="3035" width="18.6640625" style="16" customWidth="1"/>
    <col min="3036" max="3036" width="4.33203125" style="16" customWidth="1"/>
    <col min="3037" max="3037" width="10.6640625" style="16" customWidth="1"/>
    <col min="3038" max="3049" width="9.5546875" style="16" customWidth="1"/>
    <col min="3050" max="3050" width="10.44140625" style="16" customWidth="1"/>
    <col min="3051" max="3051" width="11.44140625" style="16" customWidth="1"/>
    <col min="3052" max="3247" width="5.6640625" style="16"/>
    <col min="3248" max="3248" width="9.5546875" style="16" customWidth="1"/>
    <col min="3249" max="3249" width="6.5546875" style="16" bestFit="1" customWidth="1"/>
    <col min="3250" max="3250" width="5.6640625" style="16"/>
    <col min="3251" max="3261" width="7.6640625" style="16" customWidth="1"/>
    <col min="3262" max="3262" width="4.6640625" style="16" customWidth="1"/>
    <col min="3263" max="3263" width="7.6640625" style="16" customWidth="1"/>
    <col min="3264" max="3264" width="6.33203125" style="16" customWidth="1"/>
    <col min="3265" max="3265" width="47.6640625" style="16" bestFit="1" customWidth="1"/>
    <col min="3266" max="3267" width="6.33203125" style="16" bestFit="1" customWidth="1"/>
    <col min="3268" max="3268" width="6.6640625" style="16" bestFit="1" customWidth="1"/>
    <col min="3269" max="3269" width="5.6640625" style="16"/>
    <col min="3270" max="3271" width="6.33203125" style="16" bestFit="1" customWidth="1"/>
    <col min="3272" max="3289" width="5.6640625" style="16"/>
    <col min="3290" max="3290" width="6.5546875" style="16" bestFit="1" customWidth="1"/>
    <col min="3291" max="3291" width="18.6640625" style="16" customWidth="1"/>
    <col min="3292" max="3292" width="4.33203125" style="16" customWidth="1"/>
    <col min="3293" max="3293" width="10.6640625" style="16" customWidth="1"/>
    <col min="3294" max="3305" width="9.5546875" style="16" customWidth="1"/>
    <col min="3306" max="3306" width="10.44140625" style="16" customWidth="1"/>
    <col min="3307" max="3307" width="11.44140625" style="16" customWidth="1"/>
    <col min="3308" max="3503" width="5.6640625" style="16"/>
    <col min="3504" max="3504" width="9.5546875" style="16" customWidth="1"/>
    <col min="3505" max="3505" width="6.5546875" style="16" bestFit="1" customWidth="1"/>
    <col min="3506" max="3506" width="5.6640625" style="16"/>
    <col min="3507" max="3517" width="7.6640625" style="16" customWidth="1"/>
    <col min="3518" max="3518" width="4.6640625" style="16" customWidth="1"/>
    <col min="3519" max="3519" width="7.6640625" style="16" customWidth="1"/>
    <col min="3520" max="3520" width="6.33203125" style="16" customWidth="1"/>
    <col min="3521" max="3521" width="47.6640625" style="16" bestFit="1" customWidth="1"/>
    <col min="3522" max="3523" width="6.33203125" style="16" bestFit="1" customWidth="1"/>
    <col min="3524" max="3524" width="6.6640625" style="16" bestFit="1" customWidth="1"/>
    <col min="3525" max="3525" width="5.6640625" style="16"/>
    <col min="3526" max="3527" width="6.33203125" style="16" bestFit="1" customWidth="1"/>
    <col min="3528" max="3545" width="5.6640625" style="16"/>
    <col min="3546" max="3546" width="6.5546875" style="16" bestFit="1" customWidth="1"/>
    <col min="3547" max="3547" width="18.6640625" style="16" customWidth="1"/>
    <col min="3548" max="3548" width="4.33203125" style="16" customWidth="1"/>
    <col min="3549" max="3549" width="10.6640625" style="16" customWidth="1"/>
    <col min="3550" max="3561" width="9.5546875" style="16" customWidth="1"/>
    <col min="3562" max="3562" width="10.44140625" style="16" customWidth="1"/>
    <col min="3563" max="3563" width="11.44140625" style="16" customWidth="1"/>
    <col min="3564" max="3759" width="5.6640625" style="16"/>
    <col min="3760" max="3760" width="9.5546875" style="16" customWidth="1"/>
    <col min="3761" max="3761" width="6.5546875" style="16" bestFit="1" customWidth="1"/>
    <col min="3762" max="3762" width="5.6640625" style="16"/>
    <col min="3763" max="3773" width="7.6640625" style="16" customWidth="1"/>
    <col min="3774" max="3774" width="4.6640625" style="16" customWidth="1"/>
    <col min="3775" max="3775" width="7.6640625" style="16" customWidth="1"/>
    <col min="3776" max="3776" width="6.33203125" style="16" customWidth="1"/>
    <col min="3777" max="3777" width="47.6640625" style="16" bestFit="1" customWidth="1"/>
    <col min="3778" max="3779" width="6.33203125" style="16" bestFit="1" customWidth="1"/>
    <col min="3780" max="3780" width="6.6640625" style="16" bestFit="1" customWidth="1"/>
    <col min="3781" max="3781" width="5.6640625" style="16"/>
    <col min="3782" max="3783" width="6.33203125" style="16" bestFit="1" customWidth="1"/>
    <col min="3784" max="3801" width="5.6640625" style="16"/>
    <col min="3802" max="3802" width="6.5546875" style="16" bestFit="1" customWidth="1"/>
    <col min="3803" max="3803" width="18.6640625" style="16" customWidth="1"/>
    <col min="3804" max="3804" width="4.33203125" style="16" customWidth="1"/>
    <col min="3805" max="3805" width="10.6640625" style="16" customWidth="1"/>
    <col min="3806" max="3817" width="9.5546875" style="16" customWidth="1"/>
    <col min="3818" max="3818" width="10.44140625" style="16" customWidth="1"/>
    <col min="3819" max="3819" width="11.44140625" style="16" customWidth="1"/>
    <col min="3820" max="4015" width="5.6640625" style="16"/>
    <col min="4016" max="4016" width="9.5546875" style="16" customWidth="1"/>
    <col min="4017" max="4017" width="6.5546875" style="16" bestFit="1" customWidth="1"/>
    <col min="4018" max="4018" width="5.6640625" style="16"/>
    <col min="4019" max="4029" width="7.6640625" style="16" customWidth="1"/>
    <col min="4030" max="4030" width="4.6640625" style="16" customWidth="1"/>
    <col min="4031" max="4031" width="7.6640625" style="16" customWidth="1"/>
    <col min="4032" max="4032" width="6.33203125" style="16" customWidth="1"/>
    <col min="4033" max="4033" width="47.6640625" style="16" bestFit="1" customWidth="1"/>
    <col min="4034" max="4035" width="6.33203125" style="16" bestFit="1" customWidth="1"/>
    <col min="4036" max="4036" width="6.6640625" style="16" bestFit="1" customWidth="1"/>
    <col min="4037" max="4037" width="5.6640625" style="16"/>
    <col min="4038" max="4039" width="6.33203125" style="16" bestFit="1" customWidth="1"/>
    <col min="4040" max="4057" width="5.6640625" style="16"/>
    <col min="4058" max="4058" width="6.5546875" style="16" bestFit="1" customWidth="1"/>
    <col min="4059" max="4059" width="18.6640625" style="16" customWidth="1"/>
    <col min="4060" max="4060" width="4.33203125" style="16" customWidth="1"/>
    <col min="4061" max="4061" width="10.6640625" style="16" customWidth="1"/>
    <col min="4062" max="4073" width="9.5546875" style="16" customWidth="1"/>
    <col min="4074" max="4074" width="10.44140625" style="16" customWidth="1"/>
    <col min="4075" max="4075" width="11.44140625" style="16" customWidth="1"/>
    <col min="4076" max="4271" width="5.6640625" style="16"/>
    <col min="4272" max="4272" width="9.5546875" style="16" customWidth="1"/>
    <col min="4273" max="4273" width="6.5546875" style="16" bestFit="1" customWidth="1"/>
    <col min="4274" max="4274" width="5.6640625" style="16"/>
    <col min="4275" max="4285" width="7.6640625" style="16" customWidth="1"/>
    <col min="4286" max="4286" width="4.6640625" style="16" customWidth="1"/>
    <col min="4287" max="4287" width="7.6640625" style="16" customWidth="1"/>
    <col min="4288" max="4288" width="6.33203125" style="16" customWidth="1"/>
    <col min="4289" max="4289" width="47.6640625" style="16" bestFit="1" customWidth="1"/>
    <col min="4290" max="4291" width="6.33203125" style="16" bestFit="1" customWidth="1"/>
    <col min="4292" max="4292" width="6.6640625" style="16" bestFit="1" customWidth="1"/>
    <col min="4293" max="4293" width="5.6640625" style="16"/>
    <col min="4294" max="4295" width="6.33203125" style="16" bestFit="1" customWidth="1"/>
    <col min="4296" max="4313" width="5.6640625" style="16"/>
    <col min="4314" max="4314" width="6.5546875" style="16" bestFit="1" customWidth="1"/>
    <col min="4315" max="4315" width="18.6640625" style="16" customWidth="1"/>
    <col min="4316" max="4316" width="4.33203125" style="16" customWidth="1"/>
    <col min="4317" max="4317" width="10.6640625" style="16" customWidth="1"/>
    <col min="4318" max="4329" width="9.5546875" style="16" customWidth="1"/>
    <col min="4330" max="4330" width="10.44140625" style="16" customWidth="1"/>
    <col min="4331" max="4331" width="11.44140625" style="16" customWidth="1"/>
    <col min="4332" max="4527" width="5.6640625" style="16"/>
    <col min="4528" max="4528" width="9.5546875" style="16" customWidth="1"/>
    <col min="4529" max="4529" width="6.5546875" style="16" bestFit="1" customWidth="1"/>
    <col min="4530" max="4530" width="5.6640625" style="16"/>
    <col min="4531" max="4541" width="7.6640625" style="16" customWidth="1"/>
    <col min="4542" max="4542" width="4.6640625" style="16" customWidth="1"/>
    <col min="4543" max="4543" width="7.6640625" style="16" customWidth="1"/>
    <col min="4544" max="4544" width="6.33203125" style="16" customWidth="1"/>
    <col min="4545" max="4545" width="47.6640625" style="16" bestFit="1" customWidth="1"/>
    <col min="4546" max="4547" width="6.33203125" style="16" bestFit="1" customWidth="1"/>
    <col min="4548" max="4548" width="6.6640625" style="16" bestFit="1" customWidth="1"/>
    <col min="4549" max="4549" width="5.6640625" style="16"/>
    <col min="4550" max="4551" width="6.33203125" style="16" bestFit="1" customWidth="1"/>
    <col min="4552" max="4569" width="5.6640625" style="16"/>
    <col min="4570" max="4570" width="6.5546875" style="16" bestFit="1" customWidth="1"/>
    <col min="4571" max="4571" width="18.6640625" style="16" customWidth="1"/>
    <col min="4572" max="4572" width="4.33203125" style="16" customWidth="1"/>
    <col min="4573" max="4573" width="10.6640625" style="16" customWidth="1"/>
    <col min="4574" max="4585" width="9.5546875" style="16" customWidth="1"/>
    <col min="4586" max="4586" width="10.44140625" style="16" customWidth="1"/>
    <col min="4587" max="4587" width="11.44140625" style="16" customWidth="1"/>
    <col min="4588" max="4783" width="5.6640625" style="16"/>
    <col min="4784" max="4784" width="9.5546875" style="16" customWidth="1"/>
    <col min="4785" max="4785" width="6.5546875" style="16" bestFit="1" customWidth="1"/>
    <col min="4786" max="4786" width="5.6640625" style="16"/>
    <col min="4787" max="4797" width="7.6640625" style="16" customWidth="1"/>
    <col min="4798" max="4798" width="4.6640625" style="16" customWidth="1"/>
    <col min="4799" max="4799" width="7.6640625" style="16" customWidth="1"/>
    <col min="4800" max="4800" width="6.33203125" style="16" customWidth="1"/>
    <col min="4801" max="4801" width="47.6640625" style="16" bestFit="1" customWidth="1"/>
    <col min="4802" max="4803" width="6.33203125" style="16" bestFit="1" customWidth="1"/>
    <col min="4804" max="4804" width="6.6640625" style="16" bestFit="1" customWidth="1"/>
    <col min="4805" max="4805" width="5.6640625" style="16"/>
    <col min="4806" max="4807" width="6.33203125" style="16" bestFit="1" customWidth="1"/>
    <col min="4808" max="4825" width="5.6640625" style="16"/>
    <col min="4826" max="4826" width="6.5546875" style="16" bestFit="1" customWidth="1"/>
    <col min="4827" max="4827" width="18.6640625" style="16" customWidth="1"/>
    <col min="4828" max="4828" width="4.33203125" style="16" customWidth="1"/>
    <col min="4829" max="4829" width="10.6640625" style="16" customWidth="1"/>
    <col min="4830" max="4841" width="9.5546875" style="16" customWidth="1"/>
    <col min="4842" max="4842" width="10.44140625" style="16" customWidth="1"/>
    <col min="4843" max="4843" width="11.44140625" style="16" customWidth="1"/>
    <col min="4844" max="5039" width="5.6640625" style="16"/>
    <col min="5040" max="5040" width="9.5546875" style="16" customWidth="1"/>
    <col min="5041" max="5041" width="6.5546875" style="16" bestFit="1" customWidth="1"/>
    <col min="5042" max="5042" width="5.6640625" style="16"/>
    <col min="5043" max="5053" width="7.6640625" style="16" customWidth="1"/>
    <col min="5054" max="5054" width="4.6640625" style="16" customWidth="1"/>
    <col min="5055" max="5055" width="7.6640625" style="16" customWidth="1"/>
    <col min="5056" max="5056" width="6.33203125" style="16" customWidth="1"/>
    <col min="5057" max="5057" width="47.6640625" style="16" bestFit="1" customWidth="1"/>
    <col min="5058" max="5059" width="6.33203125" style="16" bestFit="1" customWidth="1"/>
    <col min="5060" max="5060" width="6.6640625" style="16" bestFit="1" customWidth="1"/>
    <col min="5061" max="5061" width="5.6640625" style="16"/>
    <col min="5062" max="5063" width="6.33203125" style="16" bestFit="1" customWidth="1"/>
    <col min="5064" max="5081" width="5.6640625" style="16"/>
    <col min="5082" max="5082" width="6.5546875" style="16" bestFit="1" customWidth="1"/>
    <col min="5083" max="5083" width="18.6640625" style="16" customWidth="1"/>
    <col min="5084" max="5084" width="4.33203125" style="16" customWidth="1"/>
    <col min="5085" max="5085" width="10.6640625" style="16" customWidth="1"/>
    <col min="5086" max="5097" width="9.5546875" style="16" customWidth="1"/>
    <col min="5098" max="5098" width="10.44140625" style="16" customWidth="1"/>
    <col min="5099" max="5099" width="11.44140625" style="16" customWidth="1"/>
    <col min="5100" max="5295" width="5.6640625" style="16"/>
    <col min="5296" max="5296" width="9.5546875" style="16" customWidth="1"/>
    <col min="5297" max="5297" width="6.5546875" style="16" bestFit="1" customWidth="1"/>
    <col min="5298" max="5298" width="5.6640625" style="16"/>
    <col min="5299" max="5309" width="7.6640625" style="16" customWidth="1"/>
    <col min="5310" max="5310" width="4.6640625" style="16" customWidth="1"/>
    <col min="5311" max="5311" width="7.6640625" style="16" customWidth="1"/>
    <col min="5312" max="5312" width="6.33203125" style="16" customWidth="1"/>
    <col min="5313" max="5313" width="47.6640625" style="16" bestFit="1" customWidth="1"/>
    <col min="5314" max="5315" width="6.33203125" style="16" bestFit="1" customWidth="1"/>
    <col min="5316" max="5316" width="6.6640625" style="16" bestFit="1" customWidth="1"/>
    <col min="5317" max="5317" width="5.6640625" style="16"/>
    <col min="5318" max="5319" width="6.33203125" style="16" bestFit="1" customWidth="1"/>
    <col min="5320" max="5337" width="5.6640625" style="16"/>
    <col min="5338" max="5338" width="6.5546875" style="16" bestFit="1" customWidth="1"/>
    <col min="5339" max="5339" width="18.6640625" style="16" customWidth="1"/>
    <col min="5340" max="5340" width="4.33203125" style="16" customWidth="1"/>
    <col min="5341" max="5341" width="10.6640625" style="16" customWidth="1"/>
    <col min="5342" max="5353" width="9.5546875" style="16" customWidth="1"/>
    <col min="5354" max="5354" width="10.44140625" style="16" customWidth="1"/>
    <col min="5355" max="5355" width="11.44140625" style="16" customWidth="1"/>
    <col min="5356" max="5551" width="5.6640625" style="16"/>
    <col min="5552" max="5552" width="9.5546875" style="16" customWidth="1"/>
    <col min="5553" max="5553" width="6.5546875" style="16" bestFit="1" customWidth="1"/>
    <col min="5554" max="5554" width="5.6640625" style="16"/>
    <col min="5555" max="5565" width="7.6640625" style="16" customWidth="1"/>
    <col min="5566" max="5566" width="4.6640625" style="16" customWidth="1"/>
    <col min="5567" max="5567" width="7.6640625" style="16" customWidth="1"/>
    <col min="5568" max="5568" width="6.33203125" style="16" customWidth="1"/>
    <col min="5569" max="5569" width="47.6640625" style="16" bestFit="1" customWidth="1"/>
    <col min="5570" max="5571" width="6.33203125" style="16" bestFit="1" customWidth="1"/>
    <col min="5572" max="5572" width="6.6640625" style="16" bestFit="1" customWidth="1"/>
    <col min="5573" max="5573" width="5.6640625" style="16"/>
    <col min="5574" max="5575" width="6.33203125" style="16" bestFit="1" customWidth="1"/>
    <col min="5576" max="5593" width="5.6640625" style="16"/>
    <col min="5594" max="5594" width="6.5546875" style="16" bestFit="1" customWidth="1"/>
    <col min="5595" max="5595" width="18.6640625" style="16" customWidth="1"/>
    <col min="5596" max="5596" width="4.33203125" style="16" customWidth="1"/>
    <col min="5597" max="5597" width="10.6640625" style="16" customWidth="1"/>
    <col min="5598" max="5609" width="9.5546875" style="16" customWidth="1"/>
    <col min="5610" max="5610" width="10.44140625" style="16" customWidth="1"/>
    <col min="5611" max="5611" width="11.44140625" style="16" customWidth="1"/>
    <col min="5612" max="5807" width="5.6640625" style="16"/>
    <col min="5808" max="5808" width="9.5546875" style="16" customWidth="1"/>
    <col min="5809" max="5809" width="6.5546875" style="16" bestFit="1" customWidth="1"/>
    <col min="5810" max="5810" width="5.6640625" style="16"/>
    <col min="5811" max="5821" width="7.6640625" style="16" customWidth="1"/>
    <col min="5822" max="5822" width="4.6640625" style="16" customWidth="1"/>
    <col min="5823" max="5823" width="7.6640625" style="16" customWidth="1"/>
    <col min="5824" max="5824" width="6.33203125" style="16" customWidth="1"/>
    <col min="5825" max="5825" width="47.6640625" style="16" bestFit="1" customWidth="1"/>
    <col min="5826" max="5827" width="6.33203125" style="16" bestFit="1" customWidth="1"/>
    <col min="5828" max="5828" width="6.6640625" style="16" bestFit="1" customWidth="1"/>
    <col min="5829" max="5829" width="5.6640625" style="16"/>
    <col min="5830" max="5831" width="6.33203125" style="16" bestFit="1" customWidth="1"/>
    <col min="5832" max="5849" width="5.6640625" style="16"/>
    <col min="5850" max="5850" width="6.5546875" style="16" bestFit="1" customWidth="1"/>
    <col min="5851" max="5851" width="18.6640625" style="16" customWidth="1"/>
    <col min="5852" max="5852" width="4.33203125" style="16" customWidth="1"/>
    <col min="5853" max="5853" width="10.6640625" style="16" customWidth="1"/>
    <col min="5854" max="5865" width="9.5546875" style="16" customWidth="1"/>
    <col min="5866" max="5866" width="10.44140625" style="16" customWidth="1"/>
    <col min="5867" max="5867" width="11.44140625" style="16" customWidth="1"/>
    <col min="5868" max="6063" width="5.6640625" style="16"/>
    <col min="6064" max="6064" width="9.5546875" style="16" customWidth="1"/>
    <col min="6065" max="6065" width="6.5546875" style="16" bestFit="1" customWidth="1"/>
    <col min="6066" max="6066" width="5.6640625" style="16"/>
    <col min="6067" max="6077" width="7.6640625" style="16" customWidth="1"/>
    <col min="6078" max="6078" width="4.6640625" style="16" customWidth="1"/>
    <col min="6079" max="6079" width="7.6640625" style="16" customWidth="1"/>
    <col min="6080" max="6080" width="6.33203125" style="16" customWidth="1"/>
    <col min="6081" max="6081" width="47.6640625" style="16" bestFit="1" customWidth="1"/>
    <col min="6082" max="6083" width="6.33203125" style="16" bestFit="1" customWidth="1"/>
    <col min="6084" max="6084" width="6.6640625" style="16" bestFit="1" customWidth="1"/>
    <col min="6085" max="6085" width="5.6640625" style="16"/>
    <col min="6086" max="6087" width="6.33203125" style="16" bestFit="1" customWidth="1"/>
    <col min="6088" max="6105" width="5.6640625" style="16"/>
    <col min="6106" max="6106" width="6.5546875" style="16" bestFit="1" customWidth="1"/>
    <col min="6107" max="6107" width="18.6640625" style="16" customWidth="1"/>
    <col min="6108" max="6108" width="4.33203125" style="16" customWidth="1"/>
    <col min="6109" max="6109" width="10.6640625" style="16" customWidth="1"/>
    <col min="6110" max="6121" width="9.5546875" style="16" customWidth="1"/>
    <col min="6122" max="6122" width="10.44140625" style="16" customWidth="1"/>
    <col min="6123" max="6123" width="11.44140625" style="16" customWidth="1"/>
    <col min="6124" max="6319" width="5.6640625" style="16"/>
    <col min="6320" max="6320" width="9.5546875" style="16" customWidth="1"/>
    <col min="6321" max="6321" width="6.5546875" style="16" bestFit="1" customWidth="1"/>
    <col min="6322" max="6322" width="5.6640625" style="16"/>
    <col min="6323" max="6333" width="7.6640625" style="16" customWidth="1"/>
    <col min="6334" max="6334" width="4.6640625" style="16" customWidth="1"/>
    <col min="6335" max="6335" width="7.6640625" style="16" customWidth="1"/>
    <col min="6336" max="6336" width="6.33203125" style="16" customWidth="1"/>
    <col min="6337" max="6337" width="47.6640625" style="16" bestFit="1" customWidth="1"/>
    <col min="6338" max="6339" width="6.33203125" style="16" bestFit="1" customWidth="1"/>
    <col min="6340" max="6340" width="6.6640625" style="16" bestFit="1" customWidth="1"/>
    <col min="6341" max="6341" width="5.6640625" style="16"/>
    <col min="6342" max="6343" width="6.33203125" style="16" bestFit="1" customWidth="1"/>
    <col min="6344" max="6361" width="5.6640625" style="16"/>
    <col min="6362" max="6362" width="6.5546875" style="16" bestFit="1" customWidth="1"/>
    <col min="6363" max="6363" width="18.6640625" style="16" customWidth="1"/>
    <col min="6364" max="6364" width="4.33203125" style="16" customWidth="1"/>
    <col min="6365" max="6365" width="10.6640625" style="16" customWidth="1"/>
    <col min="6366" max="6377" width="9.5546875" style="16" customWidth="1"/>
    <col min="6378" max="6378" width="10.44140625" style="16" customWidth="1"/>
    <col min="6379" max="6379" width="11.44140625" style="16" customWidth="1"/>
    <col min="6380" max="6575" width="5.6640625" style="16"/>
    <col min="6576" max="6576" width="9.5546875" style="16" customWidth="1"/>
    <col min="6577" max="6577" width="6.5546875" style="16" bestFit="1" customWidth="1"/>
    <col min="6578" max="6578" width="5.6640625" style="16"/>
    <col min="6579" max="6589" width="7.6640625" style="16" customWidth="1"/>
    <col min="6590" max="6590" width="4.6640625" style="16" customWidth="1"/>
    <col min="6591" max="6591" width="7.6640625" style="16" customWidth="1"/>
    <col min="6592" max="6592" width="6.33203125" style="16" customWidth="1"/>
    <col min="6593" max="6593" width="47.6640625" style="16" bestFit="1" customWidth="1"/>
    <col min="6594" max="6595" width="6.33203125" style="16" bestFit="1" customWidth="1"/>
    <col min="6596" max="6596" width="6.6640625" style="16" bestFit="1" customWidth="1"/>
    <col min="6597" max="6597" width="5.6640625" style="16"/>
    <col min="6598" max="6599" width="6.33203125" style="16" bestFit="1" customWidth="1"/>
    <col min="6600" max="6617" width="5.6640625" style="16"/>
    <col min="6618" max="6618" width="6.5546875" style="16" bestFit="1" customWidth="1"/>
    <col min="6619" max="6619" width="18.6640625" style="16" customWidth="1"/>
    <col min="6620" max="6620" width="4.33203125" style="16" customWidth="1"/>
    <col min="6621" max="6621" width="10.6640625" style="16" customWidth="1"/>
    <col min="6622" max="6633" width="9.5546875" style="16" customWidth="1"/>
    <col min="6634" max="6634" width="10.44140625" style="16" customWidth="1"/>
    <col min="6635" max="6635" width="11.44140625" style="16" customWidth="1"/>
    <col min="6636" max="6831" width="5.6640625" style="16"/>
    <col min="6832" max="6832" width="9.5546875" style="16" customWidth="1"/>
    <col min="6833" max="6833" width="6.5546875" style="16" bestFit="1" customWidth="1"/>
    <col min="6834" max="6834" width="5.6640625" style="16"/>
    <col min="6835" max="6845" width="7.6640625" style="16" customWidth="1"/>
    <col min="6846" max="6846" width="4.6640625" style="16" customWidth="1"/>
    <col min="6847" max="6847" width="7.6640625" style="16" customWidth="1"/>
    <col min="6848" max="6848" width="6.33203125" style="16" customWidth="1"/>
    <col min="6849" max="6849" width="47.6640625" style="16" bestFit="1" customWidth="1"/>
    <col min="6850" max="6851" width="6.33203125" style="16" bestFit="1" customWidth="1"/>
    <col min="6852" max="6852" width="6.6640625" style="16" bestFit="1" customWidth="1"/>
    <col min="6853" max="6853" width="5.6640625" style="16"/>
    <col min="6854" max="6855" width="6.33203125" style="16" bestFit="1" customWidth="1"/>
    <col min="6856" max="6873" width="5.6640625" style="16"/>
    <col min="6874" max="6874" width="6.5546875" style="16" bestFit="1" customWidth="1"/>
    <col min="6875" max="6875" width="18.6640625" style="16" customWidth="1"/>
    <col min="6876" max="6876" width="4.33203125" style="16" customWidth="1"/>
    <col min="6877" max="6877" width="10.6640625" style="16" customWidth="1"/>
    <col min="6878" max="6889" width="9.5546875" style="16" customWidth="1"/>
    <col min="6890" max="6890" width="10.44140625" style="16" customWidth="1"/>
    <col min="6891" max="6891" width="11.44140625" style="16" customWidth="1"/>
    <col min="6892" max="7087" width="5.6640625" style="16"/>
    <col min="7088" max="7088" width="9.5546875" style="16" customWidth="1"/>
    <col min="7089" max="7089" width="6.5546875" style="16" bestFit="1" customWidth="1"/>
    <col min="7090" max="7090" width="5.6640625" style="16"/>
    <col min="7091" max="7101" width="7.6640625" style="16" customWidth="1"/>
    <col min="7102" max="7102" width="4.6640625" style="16" customWidth="1"/>
    <col min="7103" max="7103" width="7.6640625" style="16" customWidth="1"/>
    <col min="7104" max="7104" width="6.33203125" style="16" customWidth="1"/>
    <col min="7105" max="7105" width="47.6640625" style="16" bestFit="1" customWidth="1"/>
    <col min="7106" max="7107" width="6.33203125" style="16" bestFit="1" customWidth="1"/>
    <col min="7108" max="7108" width="6.6640625" style="16" bestFit="1" customWidth="1"/>
    <col min="7109" max="7109" width="5.6640625" style="16"/>
    <col min="7110" max="7111" width="6.33203125" style="16" bestFit="1" customWidth="1"/>
    <col min="7112" max="7129" width="5.6640625" style="16"/>
    <col min="7130" max="7130" width="6.5546875" style="16" bestFit="1" customWidth="1"/>
    <col min="7131" max="7131" width="18.6640625" style="16" customWidth="1"/>
    <col min="7132" max="7132" width="4.33203125" style="16" customWidth="1"/>
    <col min="7133" max="7133" width="10.6640625" style="16" customWidth="1"/>
    <col min="7134" max="7145" width="9.5546875" style="16" customWidth="1"/>
    <col min="7146" max="7146" width="10.44140625" style="16" customWidth="1"/>
    <col min="7147" max="7147" width="11.44140625" style="16" customWidth="1"/>
    <col min="7148" max="7343" width="5.6640625" style="16"/>
    <col min="7344" max="7344" width="9.5546875" style="16" customWidth="1"/>
    <col min="7345" max="7345" width="6.5546875" style="16" bestFit="1" customWidth="1"/>
    <col min="7346" max="7346" width="5.6640625" style="16"/>
    <col min="7347" max="7357" width="7.6640625" style="16" customWidth="1"/>
    <col min="7358" max="7358" width="4.6640625" style="16" customWidth="1"/>
    <col min="7359" max="7359" width="7.6640625" style="16" customWidth="1"/>
    <col min="7360" max="7360" width="6.33203125" style="16" customWidth="1"/>
    <col min="7361" max="7361" width="47.6640625" style="16" bestFit="1" customWidth="1"/>
    <col min="7362" max="7363" width="6.33203125" style="16" bestFit="1" customWidth="1"/>
    <col min="7364" max="7364" width="6.6640625" style="16" bestFit="1" customWidth="1"/>
    <col min="7365" max="7365" width="5.6640625" style="16"/>
    <col min="7366" max="7367" width="6.33203125" style="16" bestFit="1" customWidth="1"/>
    <col min="7368" max="7385" width="5.6640625" style="16"/>
    <col min="7386" max="7386" width="6.5546875" style="16" bestFit="1" customWidth="1"/>
    <col min="7387" max="7387" width="18.6640625" style="16" customWidth="1"/>
    <col min="7388" max="7388" width="4.33203125" style="16" customWidth="1"/>
    <col min="7389" max="7389" width="10.6640625" style="16" customWidth="1"/>
    <col min="7390" max="7401" width="9.5546875" style="16" customWidth="1"/>
    <col min="7402" max="7402" width="10.44140625" style="16" customWidth="1"/>
    <col min="7403" max="7403" width="11.44140625" style="16" customWidth="1"/>
    <col min="7404" max="7599" width="5.6640625" style="16"/>
    <col min="7600" max="7600" width="9.5546875" style="16" customWidth="1"/>
    <col min="7601" max="7601" width="6.5546875" style="16" bestFit="1" customWidth="1"/>
    <col min="7602" max="7602" width="5.6640625" style="16"/>
    <col min="7603" max="7613" width="7.6640625" style="16" customWidth="1"/>
    <col min="7614" max="7614" width="4.6640625" style="16" customWidth="1"/>
    <col min="7615" max="7615" width="7.6640625" style="16" customWidth="1"/>
    <col min="7616" max="7616" width="6.33203125" style="16" customWidth="1"/>
    <col min="7617" max="7617" width="47.6640625" style="16" bestFit="1" customWidth="1"/>
    <col min="7618" max="7619" width="6.33203125" style="16" bestFit="1" customWidth="1"/>
    <col min="7620" max="7620" width="6.6640625" style="16" bestFit="1" customWidth="1"/>
    <col min="7621" max="7621" width="5.6640625" style="16"/>
    <col min="7622" max="7623" width="6.33203125" style="16" bestFit="1" customWidth="1"/>
    <col min="7624" max="7641" width="5.6640625" style="16"/>
    <col min="7642" max="7642" width="6.5546875" style="16" bestFit="1" customWidth="1"/>
    <col min="7643" max="7643" width="18.6640625" style="16" customWidth="1"/>
    <col min="7644" max="7644" width="4.33203125" style="16" customWidth="1"/>
    <col min="7645" max="7645" width="10.6640625" style="16" customWidth="1"/>
    <col min="7646" max="7657" width="9.5546875" style="16" customWidth="1"/>
    <col min="7658" max="7658" width="10.44140625" style="16" customWidth="1"/>
    <col min="7659" max="7659" width="11.44140625" style="16" customWidth="1"/>
    <col min="7660" max="7855" width="5.6640625" style="16"/>
    <col min="7856" max="7856" width="9.5546875" style="16" customWidth="1"/>
    <col min="7857" max="7857" width="6.5546875" style="16" bestFit="1" customWidth="1"/>
    <col min="7858" max="7858" width="5.6640625" style="16"/>
    <col min="7859" max="7869" width="7.6640625" style="16" customWidth="1"/>
    <col min="7870" max="7870" width="4.6640625" style="16" customWidth="1"/>
    <col min="7871" max="7871" width="7.6640625" style="16" customWidth="1"/>
    <col min="7872" max="7872" width="6.33203125" style="16" customWidth="1"/>
    <col min="7873" max="7873" width="47.6640625" style="16" bestFit="1" customWidth="1"/>
    <col min="7874" max="7875" width="6.33203125" style="16" bestFit="1" customWidth="1"/>
    <col min="7876" max="7876" width="6.6640625" style="16" bestFit="1" customWidth="1"/>
    <col min="7877" max="7877" width="5.6640625" style="16"/>
    <col min="7878" max="7879" width="6.33203125" style="16" bestFit="1" customWidth="1"/>
    <col min="7880" max="7897" width="5.6640625" style="16"/>
    <col min="7898" max="7898" width="6.5546875" style="16" bestFit="1" customWidth="1"/>
    <col min="7899" max="7899" width="18.6640625" style="16" customWidth="1"/>
    <col min="7900" max="7900" width="4.33203125" style="16" customWidth="1"/>
    <col min="7901" max="7901" width="10.6640625" style="16" customWidth="1"/>
    <col min="7902" max="7913" width="9.5546875" style="16" customWidth="1"/>
    <col min="7914" max="7914" width="10.44140625" style="16" customWidth="1"/>
    <col min="7915" max="7915" width="11.44140625" style="16" customWidth="1"/>
    <col min="7916" max="8111" width="5.6640625" style="16"/>
    <col min="8112" max="8112" width="9.5546875" style="16" customWidth="1"/>
    <col min="8113" max="8113" width="6.5546875" style="16" bestFit="1" customWidth="1"/>
    <col min="8114" max="8114" width="5.6640625" style="16"/>
    <col min="8115" max="8125" width="7.6640625" style="16" customWidth="1"/>
    <col min="8126" max="8126" width="4.6640625" style="16" customWidth="1"/>
    <col min="8127" max="8127" width="7.6640625" style="16" customWidth="1"/>
    <col min="8128" max="8128" width="6.33203125" style="16" customWidth="1"/>
    <col min="8129" max="8129" width="47.6640625" style="16" bestFit="1" customWidth="1"/>
    <col min="8130" max="8131" width="6.33203125" style="16" bestFit="1" customWidth="1"/>
    <col min="8132" max="8132" width="6.6640625" style="16" bestFit="1" customWidth="1"/>
    <col min="8133" max="8133" width="5.6640625" style="16"/>
    <col min="8134" max="8135" width="6.33203125" style="16" bestFit="1" customWidth="1"/>
    <col min="8136" max="8153" width="5.6640625" style="16"/>
    <col min="8154" max="8154" width="6.5546875" style="16" bestFit="1" customWidth="1"/>
    <col min="8155" max="8155" width="18.6640625" style="16" customWidth="1"/>
    <col min="8156" max="8156" width="4.33203125" style="16" customWidth="1"/>
    <col min="8157" max="8157" width="10.6640625" style="16" customWidth="1"/>
    <col min="8158" max="8169" width="9.5546875" style="16" customWidth="1"/>
    <col min="8170" max="8170" width="10.44140625" style="16" customWidth="1"/>
    <col min="8171" max="8171" width="11.44140625" style="16" customWidth="1"/>
    <col min="8172" max="8367" width="5.6640625" style="16"/>
    <col min="8368" max="8368" width="9.5546875" style="16" customWidth="1"/>
    <col min="8369" max="8369" width="6.5546875" style="16" bestFit="1" customWidth="1"/>
    <col min="8370" max="8370" width="5.6640625" style="16"/>
    <col min="8371" max="8381" width="7.6640625" style="16" customWidth="1"/>
    <col min="8382" max="8382" width="4.6640625" style="16" customWidth="1"/>
    <col min="8383" max="8383" width="7.6640625" style="16" customWidth="1"/>
    <col min="8384" max="8384" width="6.33203125" style="16" customWidth="1"/>
    <col min="8385" max="8385" width="47.6640625" style="16" bestFit="1" customWidth="1"/>
    <col min="8386" max="8387" width="6.33203125" style="16" bestFit="1" customWidth="1"/>
    <col min="8388" max="8388" width="6.6640625" style="16" bestFit="1" customWidth="1"/>
    <col min="8389" max="8389" width="5.6640625" style="16"/>
    <col min="8390" max="8391" width="6.33203125" style="16" bestFit="1" customWidth="1"/>
    <col min="8392" max="8409" width="5.6640625" style="16"/>
    <col min="8410" max="8410" width="6.5546875" style="16" bestFit="1" customWidth="1"/>
    <col min="8411" max="8411" width="18.6640625" style="16" customWidth="1"/>
    <col min="8412" max="8412" width="4.33203125" style="16" customWidth="1"/>
    <col min="8413" max="8413" width="10.6640625" style="16" customWidth="1"/>
    <col min="8414" max="8425" width="9.5546875" style="16" customWidth="1"/>
    <col min="8426" max="8426" width="10.44140625" style="16" customWidth="1"/>
    <col min="8427" max="8427" width="11.44140625" style="16" customWidth="1"/>
    <col min="8428" max="8623" width="5.6640625" style="16"/>
    <col min="8624" max="8624" width="9.5546875" style="16" customWidth="1"/>
    <col min="8625" max="8625" width="6.5546875" style="16" bestFit="1" customWidth="1"/>
    <col min="8626" max="8626" width="5.6640625" style="16"/>
    <col min="8627" max="8637" width="7.6640625" style="16" customWidth="1"/>
    <col min="8638" max="8638" width="4.6640625" style="16" customWidth="1"/>
    <col min="8639" max="8639" width="7.6640625" style="16" customWidth="1"/>
    <col min="8640" max="8640" width="6.33203125" style="16" customWidth="1"/>
    <col min="8641" max="8641" width="47.6640625" style="16" bestFit="1" customWidth="1"/>
    <col min="8642" max="8643" width="6.33203125" style="16" bestFit="1" customWidth="1"/>
    <col min="8644" max="8644" width="6.6640625" style="16" bestFit="1" customWidth="1"/>
    <col min="8645" max="8645" width="5.6640625" style="16"/>
    <col min="8646" max="8647" width="6.33203125" style="16" bestFit="1" customWidth="1"/>
    <col min="8648" max="8665" width="5.6640625" style="16"/>
    <col min="8666" max="8666" width="6.5546875" style="16" bestFit="1" customWidth="1"/>
    <col min="8667" max="8667" width="18.6640625" style="16" customWidth="1"/>
    <col min="8668" max="8668" width="4.33203125" style="16" customWidth="1"/>
    <col min="8669" max="8669" width="10.6640625" style="16" customWidth="1"/>
    <col min="8670" max="8681" width="9.5546875" style="16" customWidth="1"/>
    <col min="8682" max="8682" width="10.44140625" style="16" customWidth="1"/>
    <col min="8683" max="8683" width="11.44140625" style="16" customWidth="1"/>
    <col min="8684" max="8879" width="5.6640625" style="16"/>
    <col min="8880" max="8880" width="9.5546875" style="16" customWidth="1"/>
    <col min="8881" max="8881" width="6.5546875" style="16" bestFit="1" customWidth="1"/>
    <col min="8882" max="8882" width="5.6640625" style="16"/>
    <col min="8883" max="8893" width="7.6640625" style="16" customWidth="1"/>
    <col min="8894" max="8894" width="4.6640625" style="16" customWidth="1"/>
    <col min="8895" max="8895" width="7.6640625" style="16" customWidth="1"/>
    <col min="8896" max="8896" width="6.33203125" style="16" customWidth="1"/>
    <col min="8897" max="8897" width="47.6640625" style="16" bestFit="1" customWidth="1"/>
    <col min="8898" max="8899" width="6.33203125" style="16" bestFit="1" customWidth="1"/>
    <col min="8900" max="8900" width="6.6640625" style="16" bestFit="1" customWidth="1"/>
    <col min="8901" max="8901" width="5.6640625" style="16"/>
    <col min="8902" max="8903" width="6.33203125" style="16" bestFit="1" customWidth="1"/>
    <col min="8904" max="8921" width="5.6640625" style="16"/>
    <col min="8922" max="8922" width="6.5546875" style="16" bestFit="1" customWidth="1"/>
    <col min="8923" max="8923" width="18.6640625" style="16" customWidth="1"/>
    <col min="8924" max="8924" width="4.33203125" style="16" customWidth="1"/>
    <col min="8925" max="8925" width="10.6640625" style="16" customWidth="1"/>
    <col min="8926" max="8937" width="9.5546875" style="16" customWidth="1"/>
    <col min="8938" max="8938" width="10.44140625" style="16" customWidth="1"/>
    <col min="8939" max="8939" width="11.44140625" style="16" customWidth="1"/>
    <col min="8940" max="9135" width="5.6640625" style="16"/>
    <col min="9136" max="9136" width="9.5546875" style="16" customWidth="1"/>
    <col min="9137" max="9137" width="6.5546875" style="16" bestFit="1" customWidth="1"/>
    <col min="9138" max="9138" width="5.6640625" style="16"/>
    <col min="9139" max="9149" width="7.6640625" style="16" customWidth="1"/>
    <col min="9150" max="9150" width="4.6640625" style="16" customWidth="1"/>
    <col min="9151" max="9151" width="7.6640625" style="16" customWidth="1"/>
    <col min="9152" max="9152" width="6.33203125" style="16" customWidth="1"/>
    <col min="9153" max="9153" width="47.6640625" style="16" bestFit="1" customWidth="1"/>
    <col min="9154" max="9155" width="6.33203125" style="16" bestFit="1" customWidth="1"/>
    <col min="9156" max="9156" width="6.6640625" style="16" bestFit="1" customWidth="1"/>
    <col min="9157" max="9157" width="5.6640625" style="16"/>
    <col min="9158" max="9159" width="6.33203125" style="16" bestFit="1" customWidth="1"/>
    <col min="9160" max="9177" width="5.6640625" style="16"/>
    <col min="9178" max="9178" width="6.5546875" style="16" bestFit="1" customWidth="1"/>
    <col min="9179" max="9179" width="18.6640625" style="16" customWidth="1"/>
    <col min="9180" max="9180" width="4.33203125" style="16" customWidth="1"/>
    <col min="9181" max="9181" width="10.6640625" style="16" customWidth="1"/>
    <col min="9182" max="9193" width="9.5546875" style="16" customWidth="1"/>
    <col min="9194" max="9194" width="10.44140625" style="16" customWidth="1"/>
    <col min="9195" max="9195" width="11.44140625" style="16" customWidth="1"/>
    <col min="9196" max="9391" width="5.6640625" style="16"/>
    <col min="9392" max="9392" width="9.5546875" style="16" customWidth="1"/>
    <col min="9393" max="9393" width="6.5546875" style="16" bestFit="1" customWidth="1"/>
    <col min="9394" max="9394" width="5.6640625" style="16"/>
    <col min="9395" max="9405" width="7.6640625" style="16" customWidth="1"/>
    <col min="9406" max="9406" width="4.6640625" style="16" customWidth="1"/>
    <col min="9407" max="9407" width="7.6640625" style="16" customWidth="1"/>
    <col min="9408" max="9408" width="6.33203125" style="16" customWidth="1"/>
    <col min="9409" max="9409" width="47.6640625" style="16" bestFit="1" customWidth="1"/>
    <col min="9410" max="9411" width="6.33203125" style="16" bestFit="1" customWidth="1"/>
    <col min="9412" max="9412" width="6.6640625" style="16" bestFit="1" customWidth="1"/>
    <col min="9413" max="9413" width="5.6640625" style="16"/>
    <col min="9414" max="9415" width="6.33203125" style="16" bestFit="1" customWidth="1"/>
    <col min="9416" max="9433" width="5.6640625" style="16"/>
    <col min="9434" max="9434" width="6.5546875" style="16" bestFit="1" customWidth="1"/>
    <col min="9435" max="9435" width="18.6640625" style="16" customWidth="1"/>
    <col min="9436" max="9436" width="4.33203125" style="16" customWidth="1"/>
    <col min="9437" max="9437" width="10.6640625" style="16" customWidth="1"/>
    <col min="9438" max="9449" width="9.5546875" style="16" customWidth="1"/>
    <col min="9450" max="9450" width="10.44140625" style="16" customWidth="1"/>
    <col min="9451" max="9451" width="11.44140625" style="16" customWidth="1"/>
    <col min="9452" max="9647" width="5.6640625" style="16"/>
    <col min="9648" max="9648" width="9.5546875" style="16" customWidth="1"/>
    <col min="9649" max="9649" width="6.5546875" style="16" bestFit="1" customWidth="1"/>
    <col min="9650" max="9650" width="5.6640625" style="16"/>
    <col min="9651" max="9661" width="7.6640625" style="16" customWidth="1"/>
    <col min="9662" max="9662" width="4.6640625" style="16" customWidth="1"/>
    <col min="9663" max="9663" width="7.6640625" style="16" customWidth="1"/>
    <col min="9664" max="9664" width="6.33203125" style="16" customWidth="1"/>
    <col min="9665" max="9665" width="47.6640625" style="16" bestFit="1" customWidth="1"/>
    <col min="9666" max="9667" width="6.33203125" style="16" bestFit="1" customWidth="1"/>
    <col min="9668" max="9668" width="6.6640625" style="16" bestFit="1" customWidth="1"/>
    <col min="9669" max="9669" width="5.6640625" style="16"/>
    <col min="9670" max="9671" width="6.33203125" style="16" bestFit="1" customWidth="1"/>
    <col min="9672" max="9689" width="5.6640625" style="16"/>
    <col min="9690" max="9690" width="6.5546875" style="16" bestFit="1" customWidth="1"/>
    <col min="9691" max="9691" width="18.6640625" style="16" customWidth="1"/>
    <col min="9692" max="9692" width="4.33203125" style="16" customWidth="1"/>
    <col min="9693" max="9693" width="10.6640625" style="16" customWidth="1"/>
    <col min="9694" max="9705" width="9.5546875" style="16" customWidth="1"/>
    <col min="9706" max="9706" width="10.44140625" style="16" customWidth="1"/>
    <col min="9707" max="9707" width="11.44140625" style="16" customWidth="1"/>
    <col min="9708" max="9903" width="5.6640625" style="16"/>
    <col min="9904" max="9904" width="9.5546875" style="16" customWidth="1"/>
    <col min="9905" max="9905" width="6.5546875" style="16" bestFit="1" customWidth="1"/>
    <col min="9906" max="9906" width="5.6640625" style="16"/>
    <col min="9907" max="9917" width="7.6640625" style="16" customWidth="1"/>
    <col min="9918" max="9918" width="4.6640625" style="16" customWidth="1"/>
    <col min="9919" max="9919" width="7.6640625" style="16" customWidth="1"/>
    <col min="9920" max="9920" width="6.33203125" style="16" customWidth="1"/>
    <col min="9921" max="9921" width="47.6640625" style="16" bestFit="1" customWidth="1"/>
    <col min="9922" max="9923" width="6.33203125" style="16" bestFit="1" customWidth="1"/>
    <col min="9924" max="9924" width="6.6640625" style="16" bestFit="1" customWidth="1"/>
    <col min="9925" max="9925" width="5.6640625" style="16"/>
    <col min="9926" max="9927" width="6.33203125" style="16" bestFit="1" customWidth="1"/>
    <col min="9928" max="9945" width="5.6640625" style="16"/>
    <col min="9946" max="9946" width="6.5546875" style="16" bestFit="1" customWidth="1"/>
    <col min="9947" max="9947" width="18.6640625" style="16" customWidth="1"/>
    <col min="9948" max="9948" width="4.33203125" style="16" customWidth="1"/>
    <col min="9949" max="9949" width="10.6640625" style="16" customWidth="1"/>
    <col min="9950" max="9961" width="9.5546875" style="16" customWidth="1"/>
    <col min="9962" max="9962" width="10.44140625" style="16" customWidth="1"/>
    <col min="9963" max="9963" width="11.44140625" style="16" customWidth="1"/>
    <col min="9964" max="10159" width="5.6640625" style="16"/>
    <col min="10160" max="10160" width="9.5546875" style="16" customWidth="1"/>
    <col min="10161" max="10161" width="6.5546875" style="16" bestFit="1" customWidth="1"/>
    <col min="10162" max="10162" width="5.6640625" style="16"/>
    <col min="10163" max="10173" width="7.6640625" style="16" customWidth="1"/>
    <col min="10174" max="10174" width="4.6640625" style="16" customWidth="1"/>
    <col min="10175" max="10175" width="7.6640625" style="16" customWidth="1"/>
    <col min="10176" max="10176" width="6.33203125" style="16" customWidth="1"/>
    <col min="10177" max="10177" width="47.6640625" style="16" bestFit="1" customWidth="1"/>
    <col min="10178" max="10179" width="6.33203125" style="16" bestFit="1" customWidth="1"/>
    <col min="10180" max="10180" width="6.6640625" style="16" bestFit="1" customWidth="1"/>
    <col min="10181" max="10181" width="5.6640625" style="16"/>
    <col min="10182" max="10183" width="6.33203125" style="16" bestFit="1" customWidth="1"/>
    <col min="10184" max="10201" width="5.6640625" style="16"/>
    <col min="10202" max="10202" width="6.5546875" style="16" bestFit="1" customWidth="1"/>
    <col min="10203" max="10203" width="18.6640625" style="16" customWidth="1"/>
    <col min="10204" max="10204" width="4.33203125" style="16" customWidth="1"/>
    <col min="10205" max="10205" width="10.6640625" style="16" customWidth="1"/>
    <col min="10206" max="10217" width="9.5546875" style="16" customWidth="1"/>
    <col min="10218" max="10218" width="10.44140625" style="16" customWidth="1"/>
    <col min="10219" max="10219" width="11.44140625" style="16" customWidth="1"/>
    <col min="10220" max="10415" width="5.6640625" style="16"/>
    <col min="10416" max="10416" width="9.5546875" style="16" customWidth="1"/>
    <col min="10417" max="10417" width="6.5546875" style="16" bestFit="1" customWidth="1"/>
    <col min="10418" max="10418" width="5.6640625" style="16"/>
    <col min="10419" max="10429" width="7.6640625" style="16" customWidth="1"/>
    <col min="10430" max="10430" width="4.6640625" style="16" customWidth="1"/>
    <col min="10431" max="10431" width="7.6640625" style="16" customWidth="1"/>
    <col min="10432" max="10432" width="6.33203125" style="16" customWidth="1"/>
    <col min="10433" max="10433" width="47.6640625" style="16" bestFit="1" customWidth="1"/>
    <col min="10434" max="10435" width="6.33203125" style="16" bestFit="1" customWidth="1"/>
    <col min="10436" max="10436" width="6.6640625" style="16" bestFit="1" customWidth="1"/>
    <col min="10437" max="10437" width="5.6640625" style="16"/>
    <col min="10438" max="10439" width="6.33203125" style="16" bestFit="1" customWidth="1"/>
    <col min="10440" max="10457" width="5.6640625" style="16"/>
    <col min="10458" max="10458" width="6.5546875" style="16" bestFit="1" customWidth="1"/>
    <col min="10459" max="10459" width="18.6640625" style="16" customWidth="1"/>
    <col min="10460" max="10460" width="4.33203125" style="16" customWidth="1"/>
    <col min="10461" max="10461" width="10.6640625" style="16" customWidth="1"/>
    <col min="10462" max="10473" width="9.5546875" style="16" customWidth="1"/>
    <col min="10474" max="10474" width="10.44140625" style="16" customWidth="1"/>
    <col min="10475" max="10475" width="11.44140625" style="16" customWidth="1"/>
    <col min="10476" max="10671" width="5.6640625" style="16"/>
    <col min="10672" max="10672" width="9.5546875" style="16" customWidth="1"/>
    <col min="10673" max="10673" width="6.5546875" style="16" bestFit="1" customWidth="1"/>
    <col min="10674" max="10674" width="5.6640625" style="16"/>
    <col min="10675" max="10685" width="7.6640625" style="16" customWidth="1"/>
    <col min="10686" max="10686" width="4.6640625" style="16" customWidth="1"/>
    <col min="10687" max="10687" width="7.6640625" style="16" customWidth="1"/>
    <col min="10688" max="10688" width="6.33203125" style="16" customWidth="1"/>
    <col min="10689" max="10689" width="47.6640625" style="16" bestFit="1" customWidth="1"/>
    <col min="10690" max="10691" width="6.33203125" style="16" bestFit="1" customWidth="1"/>
    <col min="10692" max="10692" width="6.6640625" style="16" bestFit="1" customWidth="1"/>
    <col min="10693" max="10693" width="5.6640625" style="16"/>
    <col min="10694" max="10695" width="6.33203125" style="16" bestFit="1" customWidth="1"/>
    <col min="10696" max="10713" width="5.6640625" style="16"/>
    <col min="10714" max="10714" width="6.5546875" style="16" bestFit="1" customWidth="1"/>
    <col min="10715" max="10715" width="18.6640625" style="16" customWidth="1"/>
    <col min="10716" max="10716" width="4.33203125" style="16" customWidth="1"/>
    <col min="10717" max="10717" width="10.6640625" style="16" customWidth="1"/>
    <col min="10718" max="10729" width="9.5546875" style="16" customWidth="1"/>
    <col min="10730" max="10730" width="10.44140625" style="16" customWidth="1"/>
    <col min="10731" max="10731" width="11.44140625" style="16" customWidth="1"/>
    <col min="10732" max="10927" width="5.6640625" style="16"/>
    <col min="10928" max="10928" width="9.5546875" style="16" customWidth="1"/>
    <col min="10929" max="10929" width="6.5546875" style="16" bestFit="1" customWidth="1"/>
    <col min="10930" max="10930" width="5.6640625" style="16"/>
    <col min="10931" max="10941" width="7.6640625" style="16" customWidth="1"/>
    <col min="10942" max="10942" width="4.6640625" style="16" customWidth="1"/>
    <col min="10943" max="10943" width="7.6640625" style="16" customWidth="1"/>
    <col min="10944" max="10944" width="6.33203125" style="16" customWidth="1"/>
    <col min="10945" max="10945" width="47.6640625" style="16" bestFit="1" customWidth="1"/>
    <col min="10946" max="10947" width="6.33203125" style="16" bestFit="1" customWidth="1"/>
    <col min="10948" max="10948" width="6.6640625" style="16" bestFit="1" customWidth="1"/>
    <col min="10949" max="10949" width="5.6640625" style="16"/>
    <col min="10950" max="10951" width="6.33203125" style="16" bestFit="1" customWidth="1"/>
    <col min="10952" max="10969" width="5.6640625" style="16"/>
    <col min="10970" max="10970" width="6.5546875" style="16" bestFit="1" customWidth="1"/>
    <col min="10971" max="10971" width="18.6640625" style="16" customWidth="1"/>
    <col min="10972" max="10972" width="4.33203125" style="16" customWidth="1"/>
    <col min="10973" max="10973" width="10.6640625" style="16" customWidth="1"/>
    <col min="10974" max="10985" width="9.5546875" style="16" customWidth="1"/>
    <col min="10986" max="10986" width="10.44140625" style="16" customWidth="1"/>
    <col min="10987" max="10987" width="11.44140625" style="16" customWidth="1"/>
    <col min="10988" max="11183" width="5.6640625" style="16"/>
    <col min="11184" max="11184" width="9.5546875" style="16" customWidth="1"/>
    <col min="11185" max="11185" width="6.5546875" style="16" bestFit="1" customWidth="1"/>
    <col min="11186" max="11186" width="5.6640625" style="16"/>
    <col min="11187" max="11197" width="7.6640625" style="16" customWidth="1"/>
    <col min="11198" max="11198" width="4.6640625" style="16" customWidth="1"/>
    <col min="11199" max="11199" width="7.6640625" style="16" customWidth="1"/>
    <col min="11200" max="11200" width="6.33203125" style="16" customWidth="1"/>
    <col min="11201" max="11201" width="47.6640625" style="16" bestFit="1" customWidth="1"/>
    <col min="11202" max="11203" width="6.33203125" style="16" bestFit="1" customWidth="1"/>
    <col min="11204" max="11204" width="6.6640625" style="16" bestFit="1" customWidth="1"/>
    <col min="11205" max="11205" width="5.6640625" style="16"/>
    <col min="11206" max="11207" width="6.33203125" style="16" bestFit="1" customWidth="1"/>
    <col min="11208" max="11225" width="5.6640625" style="16"/>
    <col min="11226" max="11226" width="6.5546875" style="16" bestFit="1" customWidth="1"/>
    <col min="11227" max="11227" width="18.6640625" style="16" customWidth="1"/>
    <col min="11228" max="11228" width="4.33203125" style="16" customWidth="1"/>
    <col min="11229" max="11229" width="10.6640625" style="16" customWidth="1"/>
    <col min="11230" max="11241" width="9.5546875" style="16" customWidth="1"/>
    <col min="11242" max="11242" width="10.44140625" style="16" customWidth="1"/>
    <col min="11243" max="11243" width="11.44140625" style="16" customWidth="1"/>
    <col min="11244" max="11439" width="5.6640625" style="16"/>
    <col min="11440" max="11440" width="9.5546875" style="16" customWidth="1"/>
    <col min="11441" max="11441" width="6.5546875" style="16" bestFit="1" customWidth="1"/>
    <col min="11442" max="11442" width="5.6640625" style="16"/>
    <col min="11443" max="11453" width="7.6640625" style="16" customWidth="1"/>
    <col min="11454" max="11454" width="4.6640625" style="16" customWidth="1"/>
    <col min="11455" max="11455" width="7.6640625" style="16" customWidth="1"/>
    <col min="11456" max="11456" width="6.33203125" style="16" customWidth="1"/>
    <col min="11457" max="11457" width="47.6640625" style="16" bestFit="1" customWidth="1"/>
    <col min="11458" max="11459" width="6.33203125" style="16" bestFit="1" customWidth="1"/>
    <col min="11460" max="11460" width="6.6640625" style="16" bestFit="1" customWidth="1"/>
    <col min="11461" max="11461" width="5.6640625" style="16"/>
    <col min="11462" max="11463" width="6.33203125" style="16" bestFit="1" customWidth="1"/>
    <col min="11464" max="11481" width="5.6640625" style="16"/>
    <col min="11482" max="11482" width="6.5546875" style="16" bestFit="1" customWidth="1"/>
    <col min="11483" max="11483" width="18.6640625" style="16" customWidth="1"/>
    <col min="11484" max="11484" width="4.33203125" style="16" customWidth="1"/>
    <col min="11485" max="11485" width="10.6640625" style="16" customWidth="1"/>
    <col min="11486" max="11497" width="9.5546875" style="16" customWidth="1"/>
    <col min="11498" max="11498" width="10.44140625" style="16" customWidth="1"/>
    <col min="11499" max="11499" width="11.44140625" style="16" customWidth="1"/>
    <col min="11500" max="11695" width="5.6640625" style="16"/>
    <col min="11696" max="11696" width="9.5546875" style="16" customWidth="1"/>
    <col min="11697" max="11697" width="6.5546875" style="16" bestFit="1" customWidth="1"/>
    <col min="11698" max="11698" width="5.6640625" style="16"/>
    <col min="11699" max="11709" width="7.6640625" style="16" customWidth="1"/>
    <col min="11710" max="11710" width="4.6640625" style="16" customWidth="1"/>
    <col min="11711" max="11711" width="7.6640625" style="16" customWidth="1"/>
    <col min="11712" max="11712" width="6.33203125" style="16" customWidth="1"/>
    <col min="11713" max="11713" width="47.6640625" style="16" bestFit="1" customWidth="1"/>
    <col min="11714" max="11715" width="6.33203125" style="16" bestFit="1" customWidth="1"/>
    <col min="11716" max="11716" width="6.6640625" style="16" bestFit="1" customWidth="1"/>
    <col min="11717" max="11717" width="5.6640625" style="16"/>
    <col min="11718" max="11719" width="6.33203125" style="16" bestFit="1" customWidth="1"/>
    <col min="11720" max="11737" width="5.6640625" style="16"/>
    <col min="11738" max="11738" width="6.5546875" style="16" bestFit="1" customWidth="1"/>
    <col min="11739" max="11739" width="18.6640625" style="16" customWidth="1"/>
    <col min="11740" max="11740" width="4.33203125" style="16" customWidth="1"/>
    <col min="11741" max="11741" width="10.6640625" style="16" customWidth="1"/>
    <col min="11742" max="11753" width="9.5546875" style="16" customWidth="1"/>
    <col min="11754" max="11754" width="10.44140625" style="16" customWidth="1"/>
    <col min="11755" max="11755" width="11.44140625" style="16" customWidth="1"/>
    <col min="11756" max="11951" width="5.6640625" style="16"/>
    <col min="11952" max="11952" width="9.5546875" style="16" customWidth="1"/>
    <col min="11953" max="11953" width="6.5546875" style="16" bestFit="1" customWidth="1"/>
    <col min="11954" max="11954" width="5.6640625" style="16"/>
    <col min="11955" max="11965" width="7.6640625" style="16" customWidth="1"/>
    <col min="11966" max="11966" width="4.6640625" style="16" customWidth="1"/>
    <col min="11967" max="11967" width="7.6640625" style="16" customWidth="1"/>
    <col min="11968" max="11968" width="6.33203125" style="16" customWidth="1"/>
    <col min="11969" max="11969" width="47.6640625" style="16" bestFit="1" customWidth="1"/>
    <col min="11970" max="11971" width="6.33203125" style="16" bestFit="1" customWidth="1"/>
    <col min="11972" max="11972" width="6.6640625" style="16" bestFit="1" customWidth="1"/>
    <col min="11973" max="11973" width="5.6640625" style="16"/>
    <col min="11974" max="11975" width="6.33203125" style="16" bestFit="1" customWidth="1"/>
    <col min="11976" max="11993" width="5.6640625" style="16"/>
    <col min="11994" max="11994" width="6.5546875" style="16" bestFit="1" customWidth="1"/>
    <col min="11995" max="11995" width="18.6640625" style="16" customWidth="1"/>
    <col min="11996" max="11996" width="4.33203125" style="16" customWidth="1"/>
    <col min="11997" max="11997" width="10.6640625" style="16" customWidth="1"/>
    <col min="11998" max="12009" width="9.5546875" style="16" customWidth="1"/>
    <col min="12010" max="12010" width="10.44140625" style="16" customWidth="1"/>
    <col min="12011" max="12011" width="11.44140625" style="16" customWidth="1"/>
    <col min="12012" max="12207" width="5.6640625" style="16"/>
    <col min="12208" max="12208" width="9.5546875" style="16" customWidth="1"/>
    <col min="12209" max="12209" width="6.5546875" style="16" bestFit="1" customWidth="1"/>
    <col min="12210" max="12210" width="5.6640625" style="16"/>
    <col min="12211" max="12221" width="7.6640625" style="16" customWidth="1"/>
    <col min="12222" max="12222" width="4.6640625" style="16" customWidth="1"/>
    <col min="12223" max="12223" width="7.6640625" style="16" customWidth="1"/>
    <col min="12224" max="12224" width="6.33203125" style="16" customWidth="1"/>
    <col min="12225" max="12225" width="47.6640625" style="16" bestFit="1" customWidth="1"/>
    <col min="12226" max="12227" width="6.33203125" style="16" bestFit="1" customWidth="1"/>
    <col min="12228" max="12228" width="6.6640625" style="16" bestFit="1" customWidth="1"/>
    <col min="12229" max="12229" width="5.6640625" style="16"/>
    <col min="12230" max="12231" width="6.33203125" style="16" bestFit="1" customWidth="1"/>
    <col min="12232" max="12249" width="5.6640625" style="16"/>
    <col min="12250" max="12250" width="6.5546875" style="16" bestFit="1" customWidth="1"/>
    <col min="12251" max="12251" width="18.6640625" style="16" customWidth="1"/>
    <col min="12252" max="12252" width="4.33203125" style="16" customWidth="1"/>
    <col min="12253" max="12253" width="10.6640625" style="16" customWidth="1"/>
    <col min="12254" max="12265" width="9.5546875" style="16" customWidth="1"/>
    <col min="12266" max="12266" width="10.44140625" style="16" customWidth="1"/>
    <col min="12267" max="12267" width="11.44140625" style="16" customWidth="1"/>
    <col min="12268" max="12463" width="5.6640625" style="16"/>
    <col min="12464" max="12464" width="9.5546875" style="16" customWidth="1"/>
    <col min="12465" max="12465" width="6.5546875" style="16" bestFit="1" customWidth="1"/>
    <col min="12466" max="12466" width="5.6640625" style="16"/>
    <col min="12467" max="12477" width="7.6640625" style="16" customWidth="1"/>
    <col min="12478" max="12478" width="4.6640625" style="16" customWidth="1"/>
    <col min="12479" max="12479" width="7.6640625" style="16" customWidth="1"/>
    <col min="12480" max="12480" width="6.33203125" style="16" customWidth="1"/>
    <col min="12481" max="12481" width="47.6640625" style="16" bestFit="1" customWidth="1"/>
    <col min="12482" max="12483" width="6.33203125" style="16" bestFit="1" customWidth="1"/>
    <col min="12484" max="12484" width="6.6640625" style="16" bestFit="1" customWidth="1"/>
    <col min="12485" max="12485" width="5.6640625" style="16"/>
    <col min="12486" max="12487" width="6.33203125" style="16" bestFit="1" customWidth="1"/>
    <col min="12488" max="12505" width="5.6640625" style="16"/>
    <col min="12506" max="12506" width="6.5546875" style="16" bestFit="1" customWidth="1"/>
    <col min="12507" max="12507" width="18.6640625" style="16" customWidth="1"/>
    <col min="12508" max="12508" width="4.33203125" style="16" customWidth="1"/>
    <col min="12509" max="12509" width="10.6640625" style="16" customWidth="1"/>
    <col min="12510" max="12521" width="9.5546875" style="16" customWidth="1"/>
    <col min="12522" max="12522" width="10.44140625" style="16" customWidth="1"/>
    <col min="12523" max="12523" width="11.44140625" style="16" customWidth="1"/>
    <col min="12524" max="12719" width="5.6640625" style="16"/>
    <col min="12720" max="12720" width="9.5546875" style="16" customWidth="1"/>
    <col min="12721" max="12721" width="6.5546875" style="16" bestFit="1" customWidth="1"/>
    <col min="12722" max="12722" width="5.6640625" style="16"/>
    <col min="12723" max="12733" width="7.6640625" style="16" customWidth="1"/>
    <col min="12734" max="12734" width="4.6640625" style="16" customWidth="1"/>
    <col min="12735" max="12735" width="7.6640625" style="16" customWidth="1"/>
    <col min="12736" max="12736" width="6.33203125" style="16" customWidth="1"/>
    <col min="12737" max="12737" width="47.6640625" style="16" bestFit="1" customWidth="1"/>
    <col min="12738" max="12739" width="6.33203125" style="16" bestFit="1" customWidth="1"/>
    <col min="12740" max="12740" width="6.6640625" style="16" bestFit="1" customWidth="1"/>
    <col min="12741" max="12741" width="5.6640625" style="16"/>
    <col min="12742" max="12743" width="6.33203125" style="16" bestFit="1" customWidth="1"/>
    <col min="12744" max="12761" width="5.6640625" style="16"/>
    <col min="12762" max="12762" width="6.5546875" style="16" bestFit="1" customWidth="1"/>
    <col min="12763" max="12763" width="18.6640625" style="16" customWidth="1"/>
    <col min="12764" max="12764" width="4.33203125" style="16" customWidth="1"/>
    <col min="12765" max="12765" width="10.6640625" style="16" customWidth="1"/>
    <col min="12766" max="12777" width="9.5546875" style="16" customWidth="1"/>
    <col min="12778" max="12778" width="10.44140625" style="16" customWidth="1"/>
    <col min="12779" max="12779" width="11.44140625" style="16" customWidth="1"/>
    <col min="12780" max="12975" width="5.6640625" style="16"/>
    <col min="12976" max="12976" width="9.5546875" style="16" customWidth="1"/>
    <col min="12977" max="12977" width="6.5546875" style="16" bestFit="1" customWidth="1"/>
    <col min="12978" max="12978" width="5.6640625" style="16"/>
    <col min="12979" max="12989" width="7.6640625" style="16" customWidth="1"/>
    <col min="12990" max="12990" width="4.6640625" style="16" customWidth="1"/>
    <col min="12991" max="12991" width="7.6640625" style="16" customWidth="1"/>
    <col min="12992" max="12992" width="6.33203125" style="16" customWidth="1"/>
    <col min="12993" max="12993" width="47.6640625" style="16" bestFit="1" customWidth="1"/>
    <col min="12994" max="12995" width="6.33203125" style="16" bestFit="1" customWidth="1"/>
    <col min="12996" max="12996" width="6.6640625" style="16" bestFit="1" customWidth="1"/>
    <col min="12997" max="12997" width="5.6640625" style="16"/>
    <col min="12998" max="12999" width="6.33203125" style="16" bestFit="1" customWidth="1"/>
    <col min="13000" max="13017" width="5.6640625" style="16"/>
    <col min="13018" max="13018" width="6.5546875" style="16" bestFit="1" customWidth="1"/>
    <col min="13019" max="13019" width="18.6640625" style="16" customWidth="1"/>
    <col min="13020" max="13020" width="4.33203125" style="16" customWidth="1"/>
    <col min="13021" max="13021" width="10.6640625" style="16" customWidth="1"/>
    <col min="13022" max="13033" width="9.5546875" style="16" customWidth="1"/>
    <col min="13034" max="13034" width="10.44140625" style="16" customWidth="1"/>
    <col min="13035" max="13035" width="11.44140625" style="16" customWidth="1"/>
    <col min="13036" max="13231" width="5.6640625" style="16"/>
    <col min="13232" max="13232" width="9.5546875" style="16" customWidth="1"/>
    <col min="13233" max="13233" width="6.5546875" style="16" bestFit="1" customWidth="1"/>
    <col min="13234" max="13234" width="5.6640625" style="16"/>
    <col min="13235" max="13245" width="7.6640625" style="16" customWidth="1"/>
    <col min="13246" max="13246" width="4.6640625" style="16" customWidth="1"/>
    <col min="13247" max="13247" width="7.6640625" style="16" customWidth="1"/>
    <col min="13248" max="13248" width="6.33203125" style="16" customWidth="1"/>
    <col min="13249" max="13249" width="47.6640625" style="16" bestFit="1" customWidth="1"/>
    <col min="13250" max="13251" width="6.33203125" style="16" bestFit="1" customWidth="1"/>
    <col min="13252" max="13252" width="6.6640625" style="16" bestFit="1" customWidth="1"/>
    <col min="13253" max="13253" width="5.6640625" style="16"/>
    <col min="13254" max="13255" width="6.33203125" style="16" bestFit="1" customWidth="1"/>
    <col min="13256" max="13273" width="5.6640625" style="16"/>
    <col min="13274" max="13274" width="6.5546875" style="16" bestFit="1" customWidth="1"/>
    <col min="13275" max="13275" width="18.6640625" style="16" customWidth="1"/>
    <col min="13276" max="13276" width="4.33203125" style="16" customWidth="1"/>
    <col min="13277" max="13277" width="10.6640625" style="16" customWidth="1"/>
    <col min="13278" max="13289" width="9.5546875" style="16" customWidth="1"/>
    <col min="13290" max="13290" width="10.44140625" style="16" customWidth="1"/>
    <col min="13291" max="13291" width="11.44140625" style="16" customWidth="1"/>
    <col min="13292" max="13487" width="5.6640625" style="16"/>
    <col min="13488" max="13488" width="9.5546875" style="16" customWidth="1"/>
    <col min="13489" max="13489" width="6.5546875" style="16" bestFit="1" customWidth="1"/>
    <col min="13490" max="13490" width="5.6640625" style="16"/>
    <col min="13491" max="13501" width="7.6640625" style="16" customWidth="1"/>
    <col min="13502" max="13502" width="4.6640625" style="16" customWidth="1"/>
    <col min="13503" max="13503" width="7.6640625" style="16" customWidth="1"/>
    <col min="13504" max="13504" width="6.33203125" style="16" customWidth="1"/>
    <col min="13505" max="13505" width="47.6640625" style="16" bestFit="1" customWidth="1"/>
    <col min="13506" max="13507" width="6.33203125" style="16" bestFit="1" customWidth="1"/>
    <col min="13508" max="13508" width="6.6640625" style="16" bestFit="1" customWidth="1"/>
    <col min="13509" max="13509" width="5.6640625" style="16"/>
    <col min="13510" max="13511" width="6.33203125" style="16" bestFit="1" customWidth="1"/>
    <col min="13512" max="13529" width="5.6640625" style="16"/>
    <col min="13530" max="13530" width="6.5546875" style="16" bestFit="1" customWidth="1"/>
    <col min="13531" max="13531" width="18.6640625" style="16" customWidth="1"/>
    <col min="13532" max="13532" width="4.33203125" style="16" customWidth="1"/>
    <col min="13533" max="13533" width="10.6640625" style="16" customWidth="1"/>
    <col min="13534" max="13545" width="9.5546875" style="16" customWidth="1"/>
    <col min="13546" max="13546" width="10.44140625" style="16" customWidth="1"/>
    <col min="13547" max="13547" width="11.44140625" style="16" customWidth="1"/>
    <col min="13548" max="13743" width="5.6640625" style="16"/>
    <col min="13744" max="13744" width="9.5546875" style="16" customWidth="1"/>
    <col min="13745" max="13745" width="6.5546875" style="16" bestFit="1" customWidth="1"/>
    <col min="13746" max="13746" width="5.6640625" style="16"/>
    <col min="13747" max="13757" width="7.6640625" style="16" customWidth="1"/>
    <col min="13758" max="13758" width="4.6640625" style="16" customWidth="1"/>
    <col min="13759" max="13759" width="7.6640625" style="16" customWidth="1"/>
    <col min="13760" max="13760" width="6.33203125" style="16" customWidth="1"/>
    <col min="13761" max="13761" width="47.6640625" style="16" bestFit="1" customWidth="1"/>
    <col min="13762" max="13763" width="6.33203125" style="16" bestFit="1" customWidth="1"/>
    <col min="13764" max="13764" width="6.6640625" style="16" bestFit="1" customWidth="1"/>
    <col min="13765" max="13765" width="5.6640625" style="16"/>
    <col min="13766" max="13767" width="6.33203125" style="16" bestFit="1" customWidth="1"/>
    <col min="13768" max="13785" width="5.6640625" style="16"/>
    <col min="13786" max="13786" width="6.5546875" style="16" bestFit="1" customWidth="1"/>
    <col min="13787" max="13787" width="18.6640625" style="16" customWidth="1"/>
    <col min="13788" max="13788" width="4.33203125" style="16" customWidth="1"/>
    <col min="13789" max="13789" width="10.6640625" style="16" customWidth="1"/>
    <col min="13790" max="13801" width="9.5546875" style="16" customWidth="1"/>
    <col min="13802" max="13802" width="10.44140625" style="16" customWidth="1"/>
    <col min="13803" max="13803" width="11.44140625" style="16" customWidth="1"/>
    <col min="13804" max="13999" width="5.6640625" style="16"/>
    <col min="14000" max="14000" width="9.5546875" style="16" customWidth="1"/>
    <col min="14001" max="14001" width="6.5546875" style="16" bestFit="1" customWidth="1"/>
    <col min="14002" max="14002" width="5.6640625" style="16"/>
    <col min="14003" max="14013" width="7.6640625" style="16" customWidth="1"/>
    <col min="14014" max="14014" width="4.6640625" style="16" customWidth="1"/>
    <col min="14015" max="14015" width="7.6640625" style="16" customWidth="1"/>
    <col min="14016" max="14016" width="6.33203125" style="16" customWidth="1"/>
    <col min="14017" max="14017" width="47.6640625" style="16" bestFit="1" customWidth="1"/>
    <col min="14018" max="14019" width="6.33203125" style="16" bestFit="1" customWidth="1"/>
    <col min="14020" max="14020" width="6.6640625" style="16" bestFit="1" customWidth="1"/>
    <col min="14021" max="14021" width="5.6640625" style="16"/>
    <col min="14022" max="14023" width="6.33203125" style="16" bestFit="1" customWidth="1"/>
    <col min="14024" max="14041" width="5.6640625" style="16"/>
    <col min="14042" max="14042" width="6.5546875" style="16" bestFit="1" customWidth="1"/>
    <col min="14043" max="14043" width="18.6640625" style="16" customWidth="1"/>
    <col min="14044" max="14044" width="4.33203125" style="16" customWidth="1"/>
    <col min="14045" max="14045" width="10.6640625" style="16" customWidth="1"/>
    <col min="14046" max="14057" width="9.5546875" style="16" customWidth="1"/>
    <col min="14058" max="14058" width="10.44140625" style="16" customWidth="1"/>
    <col min="14059" max="14059" width="11.44140625" style="16" customWidth="1"/>
    <col min="14060" max="14255" width="5.6640625" style="16"/>
    <col min="14256" max="14256" width="9.5546875" style="16" customWidth="1"/>
    <col min="14257" max="14257" width="6.5546875" style="16" bestFit="1" customWidth="1"/>
    <col min="14258" max="14258" width="5.6640625" style="16"/>
    <col min="14259" max="14269" width="7.6640625" style="16" customWidth="1"/>
    <col min="14270" max="14270" width="4.6640625" style="16" customWidth="1"/>
    <col min="14271" max="14271" width="7.6640625" style="16" customWidth="1"/>
    <col min="14272" max="14272" width="6.33203125" style="16" customWidth="1"/>
    <col min="14273" max="14273" width="47.6640625" style="16" bestFit="1" customWidth="1"/>
    <col min="14274" max="14275" width="6.33203125" style="16" bestFit="1" customWidth="1"/>
    <col min="14276" max="14276" width="6.6640625" style="16" bestFit="1" customWidth="1"/>
    <col min="14277" max="14277" width="5.6640625" style="16"/>
    <col min="14278" max="14279" width="6.33203125" style="16" bestFit="1" customWidth="1"/>
    <col min="14280" max="14297" width="5.6640625" style="16"/>
    <col min="14298" max="14298" width="6.5546875" style="16" bestFit="1" customWidth="1"/>
    <col min="14299" max="14299" width="18.6640625" style="16" customWidth="1"/>
    <col min="14300" max="14300" width="4.33203125" style="16" customWidth="1"/>
    <col min="14301" max="14301" width="10.6640625" style="16" customWidth="1"/>
    <col min="14302" max="14313" width="9.5546875" style="16" customWidth="1"/>
    <col min="14314" max="14314" width="10.44140625" style="16" customWidth="1"/>
    <col min="14315" max="14315" width="11.44140625" style="16" customWidth="1"/>
    <col min="14316" max="14511" width="5.6640625" style="16"/>
    <col min="14512" max="14512" width="9.5546875" style="16" customWidth="1"/>
    <col min="14513" max="14513" width="6.5546875" style="16" bestFit="1" customWidth="1"/>
    <col min="14514" max="14514" width="5.6640625" style="16"/>
    <col min="14515" max="14525" width="7.6640625" style="16" customWidth="1"/>
    <col min="14526" max="14526" width="4.6640625" style="16" customWidth="1"/>
    <col min="14527" max="14527" width="7.6640625" style="16" customWidth="1"/>
    <col min="14528" max="14528" width="6.33203125" style="16" customWidth="1"/>
    <col min="14529" max="14529" width="47.6640625" style="16" bestFit="1" customWidth="1"/>
    <col min="14530" max="14531" width="6.33203125" style="16" bestFit="1" customWidth="1"/>
    <col min="14532" max="14532" width="6.6640625" style="16" bestFit="1" customWidth="1"/>
    <col min="14533" max="14533" width="5.6640625" style="16"/>
    <col min="14534" max="14535" width="6.33203125" style="16" bestFit="1" customWidth="1"/>
    <col min="14536" max="14553" width="5.6640625" style="16"/>
    <col min="14554" max="14554" width="6.5546875" style="16" bestFit="1" customWidth="1"/>
    <col min="14555" max="14555" width="18.6640625" style="16" customWidth="1"/>
    <col min="14556" max="14556" width="4.33203125" style="16" customWidth="1"/>
    <col min="14557" max="14557" width="10.6640625" style="16" customWidth="1"/>
    <col min="14558" max="14569" width="9.5546875" style="16" customWidth="1"/>
    <col min="14570" max="14570" width="10.44140625" style="16" customWidth="1"/>
    <col min="14571" max="14571" width="11.44140625" style="16" customWidth="1"/>
    <col min="14572" max="14767" width="5.6640625" style="16"/>
    <col min="14768" max="14768" width="9.5546875" style="16" customWidth="1"/>
    <col min="14769" max="14769" width="6.5546875" style="16" bestFit="1" customWidth="1"/>
    <col min="14770" max="14770" width="5.6640625" style="16"/>
    <col min="14771" max="14781" width="7.6640625" style="16" customWidth="1"/>
    <col min="14782" max="14782" width="4.6640625" style="16" customWidth="1"/>
    <col min="14783" max="14783" width="7.6640625" style="16" customWidth="1"/>
    <col min="14784" max="14784" width="6.33203125" style="16" customWidth="1"/>
    <col min="14785" max="14785" width="47.6640625" style="16" bestFit="1" customWidth="1"/>
    <col min="14786" max="14787" width="6.33203125" style="16" bestFit="1" customWidth="1"/>
    <col min="14788" max="14788" width="6.6640625" style="16" bestFit="1" customWidth="1"/>
    <col min="14789" max="14789" width="5.6640625" style="16"/>
    <col min="14790" max="14791" width="6.33203125" style="16" bestFit="1" customWidth="1"/>
    <col min="14792" max="14809" width="5.6640625" style="16"/>
    <col min="14810" max="14810" width="6.5546875" style="16" bestFit="1" customWidth="1"/>
    <col min="14811" max="14811" width="18.6640625" style="16" customWidth="1"/>
    <col min="14812" max="14812" width="4.33203125" style="16" customWidth="1"/>
    <col min="14813" max="14813" width="10.6640625" style="16" customWidth="1"/>
    <col min="14814" max="14825" width="9.5546875" style="16" customWidth="1"/>
    <col min="14826" max="14826" width="10.44140625" style="16" customWidth="1"/>
    <col min="14827" max="14827" width="11.44140625" style="16" customWidth="1"/>
    <col min="14828" max="15023" width="5.6640625" style="16"/>
    <col min="15024" max="15024" width="9.5546875" style="16" customWidth="1"/>
    <col min="15025" max="15025" width="6.5546875" style="16" bestFit="1" customWidth="1"/>
    <col min="15026" max="15026" width="5.6640625" style="16"/>
    <col min="15027" max="15037" width="7.6640625" style="16" customWidth="1"/>
    <col min="15038" max="15038" width="4.6640625" style="16" customWidth="1"/>
    <col min="15039" max="15039" width="7.6640625" style="16" customWidth="1"/>
    <col min="15040" max="15040" width="6.33203125" style="16" customWidth="1"/>
    <col min="15041" max="15041" width="47.6640625" style="16" bestFit="1" customWidth="1"/>
    <col min="15042" max="15043" width="6.33203125" style="16" bestFit="1" customWidth="1"/>
    <col min="15044" max="15044" width="6.6640625" style="16" bestFit="1" customWidth="1"/>
    <col min="15045" max="15045" width="5.6640625" style="16"/>
    <col min="15046" max="15047" width="6.33203125" style="16" bestFit="1" customWidth="1"/>
    <col min="15048" max="15065" width="5.6640625" style="16"/>
    <col min="15066" max="15066" width="6.5546875" style="16" bestFit="1" customWidth="1"/>
    <col min="15067" max="15067" width="18.6640625" style="16" customWidth="1"/>
    <col min="15068" max="15068" width="4.33203125" style="16" customWidth="1"/>
    <col min="15069" max="15069" width="10.6640625" style="16" customWidth="1"/>
    <col min="15070" max="15081" width="9.5546875" style="16" customWidth="1"/>
    <col min="15082" max="15082" width="10.44140625" style="16" customWidth="1"/>
    <col min="15083" max="15083" width="11.44140625" style="16" customWidth="1"/>
    <col min="15084" max="15279" width="5.6640625" style="16"/>
    <col min="15280" max="15280" width="9.5546875" style="16" customWidth="1"/>
    <col min="15281" max="15281" width="6.5546875" style="16" bestFit="1" customWidth="1"/>
    <col min="15282" max="15282" width="5.6640625" style="16"/>
    <col min="15283" max="15293" width="7.6640625" style="16" customWidth="1"/>
    <col min="15294" max="15294" width="4.6640625" style="16" customWidth="1"/>
    <col min="15295" max="15295" width="7.6640625" style="16" customWidth="1"/>
    <col min="15296" max="15296" width="6.33203125" style="16" customWidth="1"/>
    <col min="15297" max="15297" width="47.6640625" style="16" bestFit="1" customWidth="1"/>
    <col min="15298" max="15299" width="6.33203125" style="16" bestFit="1" customWidth="1"/>
    <col min="15300" max="15300" width="6.6640625" style="16" bestFit="1" customWidth="1"/>
    <col min="15301" max="15301" width="5.6640625" style="16"/>
    <col min="15302" max="15303" width="6.33203125" style="16" bestFit="1" customWidth="1"/>
    <col min="15304" max="15321" width="5.6640625" style="16"/>
    <col min="15322" max="15322" width="6.5546875" style="16" bestFit="1" customWidth="1"/>
    <col min="15323" max="15323" width="18.6640625" style="16" customWidth="1"/>
    <col min="15324" max="15324" width="4.33203125" style="16" customWidth="1"/>
    <col min="15325" max="15325" width="10.6640625" style="16" customWidth="1"/>
    <col min="15326" max="15337" width="9.5546875" style="16" customWidth="1"/>
    <col min="15338" max="15338" width="10.44140625" style="16" customWidth="1"/>
    <col min="15339" max="15339" width="11.44140625" style="16" customWidth="1"/>
    <col min="15340" max="15535" width="5.6640625" style="16"/>
    <col min="15536" max="15536" width="9.5546875" style="16" customWidth="1"/>
    <col min="15537" max="15537" width="6.5546875" style="16" bestFit="1" customWidth="1"/>
    <col min="15538" max="15538" width="5.6640625" style="16"/>
    <col min="15539" max="15549" width="7.6640625" style="16" customWidth="1"/>
    <col min="15550" max="15550" width="4.6640625" style="16" customWidth="1"/>
    <col min="15551" max="15551" width="7.6640625" style="16" customWidth="1"/>
    <col min="15552" max="15552" width="6.33203125" style="16" customWidth="1"/>
    <col min="15553" max="15553" width="47.6640625" style="16" bestFit="1" customWidth="1"/>
    <col min="15554" max="15555" width="6.33203125" style="16" bestFit="1" customWidth="1"/>
    <col min="15556" max="15556" width="6.6640625" style="16" bestFit="1" customWidth="1"/>
    <col min="15557" max="15557" width="5.6640625" style="16"/>
    <col min="15558" max="15559" width="6.33203125" style="16" bestFit="1" customWidth="1"/>
    <col min="15560" max="15577" width="5.6640625" style="16"/>
    <col min="15578" max="15578" width="6.5546875" style="16" bestFit="1" customWidth="1"/>
    <col min="15579" max="15579" width="18.6640625" style="16" customWidth="1"/>
    <col min="15580" max="15580" width="4.33203125" style="16" customWidth="1"/>
    <col min="15581" max="15581" width="10.6640625" style="16" customWidth="1"/>
    <col min="15582" max="15593" width="9.5546875" style="16" customWidth="1"/>
    <col min="15594" max="15594" width="10.44140625" style="16" customWidth="1"/>
    <col min="15595" max="15595" width="11.44140625" style="16" customWidth="1"/>
    <col min="15596" max="15791" width="5.6640625" style="16"/>
    <col min="15792" max="15792" width="9.5546875" style="16" customWidth="1"/>
    <col min="15793" max="15793" width="6.5546875" style="16" bestFit="1" customWidth="1"/>
    <col min="15794" max="15794" width="5.6640625" style="16"/>
    <col min="15795" max="15805" width="7.6640625" style="16" customWidth="1"/>
    <col min="15806" max="15806" width="4.6640625" style="16" customWidth="1"/>
    <col min="15807" max="15807" width="7.6640625" style="16" customWidth="1"/>
    <col min="15808" max="15808" width="6.33203125" style="16" customWidth="1"/>
    <col min="15809" max="15809" width="47.6640625" style="16" bestFit="1" customWidth="1"/>
    <col min="15810" max="15811" width="6.33203125" style="16" bestFit="1" customWidth="1"/>
    <col min="15812" max="15812" width="6.6640625" style="16" bestFit="1" customWidth="1"/>
    <col min="15813" max="15813" width="5.6640625" style="16"/>
    <col min="15814" max="15815" width="6.33203125" style="16" bestFit="1" customWidth="1"/>
    <col min="15816" max="15833" width="5.6640625" style="16"/>
    <col min="15834" max="15834" width="6.5546875" style="16" bestFit="1" customWidth="1"/>
    <col min="15835" max="15835" width="18.6640625" style="16" customWidth="1"/>
    <col min="15836" max="15836" width="4.33203125" style="16" customWidth="1"/>
    <col min="15837" max="15837" width="10.6640625" style="16" customWidth="1"/>
    <col min="15838" max="15849" width="9.5546875" style="16" customWidth="1"/>
    <col min="15850" max="15850" width="10.44140625" style="16" customWidth="1"/>
    <col min="15851" max="15851" width="11.44140625" style="16" customWidth="1"/>
    <col min="15852" max="16047" width="5.6640625" style="16"/>
    <col min="16048" max="16048" width="9.5546875" style="16" customWidth="1"/>
    <col min="16049" max="16049" width="6.5546875" style="16" bestFit="1" customWidth="1"/>
    <col min="16050" max="16050" width="5.6640625" style="16"/>
    <col min="16051" max="16061" width="7.6640625" style="16" customWidth="1"/>
    <col min="16062" max="16062" width="4.6640625" style="16" customWidth="1"/>
    <col min="16063" max="16063" width="7.6640625" style="16" customWidth="1"/>
    <col min="16064" max="16064" width="6.33203125" style="16" customWidth="1"/>
    <col min="16065" max="16065" width="47.6640625" style="16" bestFit="1" customWidth="1"/>
    <col min="16066" max="16067" width="6.33203125" style="16" bestFit="1" customWidth="1"/>
    <col min="16068" max="16068" width="6.6640625" style="16" bestFit="1" customWidth="1"/>
    <col min="16069" max="16069" width="5.6640625" style="16"/>
    <col min="16070" max="16071" width="6.33203125" style="16" bestFit="1" customWidth="1"/>
    <col min="16072" max="16089" width="5.6640625" style="16"/>
    <col min="16090" max="16090" width="6.5546875" style="16" bestFit="1" customWidth="1"/>
    <col min="16091" max="16091" width="18.6640625" style="16" customWidth="1"/>
    <col min="16092" max="16092" width="4.33203125" style="16" customWidth="1"/>
    <col min="16093" max="16093" width="10.6640625" style="16" customWidth="1"/>
    <col min="16094" max="16105" width="9.5546875" style="16" customWidth="1"/>
    <col min="16106" max="16106" width="10.44140625" style="16" customWidth="1"/>
    <col min="16107" max="16107" width="11.44140625" style="16" customWidth="1"/>
    <col min="16108" max="16384" width="5.6640625" style="16"/>
  </cols>
  <sheetData>
    <row r="1" spans="1:41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</row>
    <row r="2" spans="1:41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</row>
    <row r="3" spans="1:41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</row>
    <row r="4" spans="1:41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</row>
    <row r="5" spans="1:41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</row>
    <row r="6" spans="1:41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</row>
    <row r="7" spans="1:41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</row>
    <row r="8" spans="1:41" ht="19.95" customHeight="1" thickTop="1" thickBot="1" x14ac:dyDescent="0.45">
      <c r="A8" s="163"/>
      <c r="B8" s="164" t="s">
        <v>242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/>
      <c r="P8" s="12"/>
      <c r="Q8" s="12"/>
      <c r="R8" s="16"/>
      <c r="S8" s="16"/>
    </row>
    <row r="9" spans="1:41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530" t="s">
        <v>331</v>
      </c>
      <c r="P9" s="12"/>
      <c r="Q9" s="12"/>
      <c r="R9" s="16"/>
      <c r="S9" s="16"/>
    </row>
    <row r="10" spans="1:41" ht="16.5" customHeight="1" thickTop="1" thickBot="1" x14ac:dyDescent="0.3">
      <c r="A10" s="394"/>
      <c r="B10" s="12"/>
      <c r="C10" s="12"/>
      <c r="D10" s="12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2"/>
      <c r="P10" s="12"/>
      <c r="Q10" s="12"/>
      <c r="R10" s="16"/>
      <c r="S10" s="16"/>
    </row>
    <row r="11" spans="1:41" ht="16.5" customHeight="1" thickTop="1" thickBot="1" x14ac:dyDescent="0.4">
      <c r="A11" s="159"/>
      <c r="B11" s="392" t="s">
        <v>320</v>
      </c>
      <c r="C11" s="12"/>
      <c r="D11" s="12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2"/>
      <c r="P11" s="12"/>
      <c r="Q11" s="12"/>
      <c r="R11" s="16"/>
      <c r="S11" s="16"/>
    </row>
    <row r="12" spans="1:41" ht="8.6999999999999993" customHeight="1" thickTop="1" thickBot="1" x14ac:dyDescent="0.4">
      <c r="A12" s="18"/>
      <c r="B12" s="56"/>
      <c r="C12" s="18"/>
      <c r="D12" s="18"/>
      <c r="E12" s="18"/>
      <c r="F12" s="18"/>
      <c r="G12" s="25"/>
      <c r="H12" s="25"/>
      <c r="I12" s="25"/>
      <c r="J12" s="25"/>
      <c r="K12" s="25"/>
      <c r="L12" s="25"/>
      <c r="M12" s="25"/>
      <c r="N12" s="25"/>
      <c r="O12" s="18"/>
      <c r="P12" s="18"/>
      <c r="Q12" s="500"/>
      <c r="R12" s="29"/>
      <c r="S12" s="29"/>
      <c r="T12" s="29"/>
      <c r="U12" s="29"/>
      <c r="V12" s="29"/>
      <c r="W12" s="29"/>
    </row>
    <row r="13" spans="1:41" ht="16.2" thickTop="1" x14ac:dyDescent="0.3">
      <c r="B13" s="379" t="s">
        <v>239</v>
      </c>
      <c r="C13" s="380"/>
      <c r="D13" s="381"/>
      <c r="E13" s="382"/>
      <c r="F13" s="382"/>
      <c r="G13" s="382"/>
      <c r="H13" s="382"/>
      <c r="I13" s="381"/>
      <c r="J13" s="383" t="s">
        <v>17</v>
      </c>
      <c r="K13" s="384"/>
      <c r="L13" s="383" t="s">
        <v>18</v>
      </c>
      <c r="M13" s="384"/>
      <c r="N13" s="383" t="s">
        <v>44</v>
      </c>
      <c r="O13" s="137"/>
      <c r="P13" s="33"/>
      <c r="Q13" s="501"/>
      <c r="R13" s="29"/>
      <c r="S13" s="29"/>
      <c r="T13" s="20"/>
      <c r="U13" s="20"/>
      <c r="V13" s="20"/>
      <c r="W13" s="20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</row>
    <row r="14" spans="1:41" ht="15.6" x14ac:dyDescent="0.3">
      <c r="B14" s="397" t="s">
        <v>45</v>
      </c>
      <c r="C14" s="397"/>
      <c r="D14" s="400"/>
      <c r="E14" s="397"/>
      <c r="F14" s="397"/>
      <c r="G14" s="397"/>
      <c r="H14" s="397"/>
      <c r="I14" s="400"/>
      <c r="J14" s="398">
        <v>308</v>
      </c>
      <c r="K14" s="398"/>
      <c r="L14" s="398">
        <v>67</v>
      </c>
      <c r="M14" s="398"/>
      <c r="N14" s="398">
        <f>SUM(J14:M14)</f>
        <v>375</v>
      </c>
      <c r="O14" s="137"/>
      <c r="P14" s="39"/>
      <c r="Q14" s="501"/>
      <c r="R14" s="29"/>
      <c r="S14" s="29"/>
      <c r="T14" s="20"/>
      <c r="U14" s="20"/>
      <c r="V14" s="20"/>
      <c r="W14" s="20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</row>
    <row r="15" spans="1:41" ht="15.6" x14ac:dyDescent="0.3">
      <c r="B15" s="363" t="s">
        <v>46</v>
      </c>
      <c r="C15" s="363"/>
      <c r="D15" s="401"/>
      <c r="E15" s="363"/>
      <c r="F15" s="363"/>
      <c r="G15" s="363"/>
      <c r="H15" s="363"/>
      <c r="I15" s="401"/>
      <c r="J15" s="399">
        <v>1149</v>
      </c>
      <c r="K15" s="399"/>
      <c r="L15" s="399">
        <v>319</v>
      </c>
      <c r="M15" s="399"/>
      <c r="N15" s="399">
        <f t="shared" ref="N15:N21" si="0">SUM(J15:M15)</f>
        <v>1468</v>
      </c>
      <c r="O15" s="137"/>
      <c r="P15" s="39"/>
      <c r="Q15" s="501"/>
      <c r="R15" s="29"/>
      <c r="S15" s="29"/>
      <c r="T15" s="20"/>
      <c r="U15" s="20"/>
      <c r="V15" s="20"/>
      <c r="W15" s="20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</row>
    <row r="16" spans="1:41" ht="15.6" x14ac:dyDescent="0.3">
      <c r="B16" s="397" t="s">
        <v>47</v>
      </c>
      <c r="C16" s="402"/>
      <c r="D16" s="400"/>
      <c r="E16" s="397"/>
      <c r="F16" s="397"/>
      <c r="G16" s="397"/>
      <c r="H16" s="397"/>
      <c r="I16" s="400"/>
      <c r="J16" s="398">
        <v>178</v>
      </c>
      <c r="K16" s="398"/>
      <c r="L16" s="398">
        <v>103</v>
      </c>
      <c r="M16" s="398"/>
      <c r="N16" s="398">
        <f t="shared" si="0"/>
        <v>281</v>
      </c>
      <c r="O16" s="137"/>
      <c r="P16" s="39"/>
      <c r="Q16" s="501"/>
      <c r="R16" s="29"/>
      <c r="S16" s="29"/>
      <c r="T16" s="20"/>
      <c r="U16" s="20"/>
      <c r="V16" s="20"/>
      <c r="W16" s="20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ht="15.6" x14ac:dyDescent="0.3">
      <c r="B17" s="363" t="s">
        <v>48</v>
      </c>
      <c r="C17" s="361"/>
      <c r="D17" s="401"/>
      <c r="E17" s="363"/>
      <c r="F17" s="363"/>
      <c r="G17" s="363"/>
      <c r="H17" s="363"/>
      <c r="I17" s="401"/>
      <c r="J17" s="399">
        <v>81</v>
      </c>
      <c r="K17" s="399"/>
      <c r="L17" s="399">
        <v>12</v>
      </c>
      <c r="M17" s="399"/>
      <c r="N17" s="399">
        <f t="shared" si="0"/>
        <v>93</v>
      </c>
      <c r="O17" s="137"/>
      <c r="P17" s="39"/>
      <c r="Q17" s="501"/>
      <c r="R17" s="29"/>
      <c r="S17" s="29"/>
      <c r="T17" s="20"/>
      <c r="U17" s="20"/>
      <c r="V17" s="20"/>
      <c r="W17" s="20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2:41" ht="15.6" x14ac:dyDescent="0.3">
      <c r="B18" s="397" t="s">
        <v>49</v>
      </c>
      <c r="C18" s="402"/>
      <c r="D18" s="400"/>
      <c r="E18" s="397"/>
      <c r="F18" s="397"/>
      <c r="G18" s="397"/>
      <c r="H18" s="397"/>
      <c r="I18" s="400"/>
      <c r="J18" s="398">
        <v>696</v>
      </c>
      <c r="K18" s="398"/>
      <c r="L18" s="398">
        <v>25</v>
      </c>
      <c r="M18" s="398"/>
      <c r="N18" s="398">
        <f t="shared" si="0"/>
        <v>721</v>
      </c>
      <c r="O18" s="137"/>
      <c r="P18" s="39"/>
      <c r="Q18" s="501"/>
      <c r="R18" s="29"/>
      <c r="S18" s="29"/>
      <c r="T18" s="20"/>
      <c r="U18" s="20"/>
      <c r="V18" s="20"/>
      <c r="W18" s="20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2:41" ht="15.6" x14ac:dyDescent="0.3">
      <c r="B19" s="363" t="s">
        <v>50</v>
      </c>
      <c r="C19" s="361"/>
      <c r="D19" s="401"/>
      <c r="E19" s="363"/>
      <c r="F19" s="363"/>
      <c r="G19" s="363"/>
      <c r="H19" s="363"/>
      <c r="I19" s="401"/>
      <c r="J19" s="399">
        <v>169</v>
      </c>
      <c r="K19" s="399"/>
      <c r="L19" s="399">
        <v>89</v>
      </c>
      <c r="M19" s="399"/>
      <c r="N19" s="399">
        <f t="shared" si="0"/>
        <v>258</v>
      </c>
      <c r="O19" s="137"/>
      <c r="P19" s="39"/>
      <c r="Q19" s="501"/>
      <c r="R19" s="29"/>
      <c r="S19" s="29"/>
      <c r="T19" s="20"/>
      <c r="U19" s="20"/>
      <c r="V19" s="20"/>
      <c r="W19" s="20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2:41" ht="15.6" x14ac:dyDescent="0.3">
      <c r="B20" s="397" t="s">
        <v>51</v>
      </c>
      <c r="C20" s="402"/>
      <c r="D20" s="400"/>
      <c r="E20" s="397"/>
      <c r="F20" s="397"/>
      <c r="G20" s="397"/>
      <c r="H20" s="397"/>
      <c r="I20" s="400"/>
      <c r="J20" s="398">
        <v>1534</v>
      </c>
      <c r="K20" s="398"/>
      <c r="L20" s="398">
        <v>692</v>
      </c>
      <c r="M20" s="398"/>
      <c r="N20" s="398">
        <f t="shared" si="0"/>
        <v>2226</v>
      </c>
      <c r="O20" s="137"/>
      <c r="P20" s="39"/>
      <c r="Q20" s="501"/>
      <c r="R20" s="29"/>
      <c r="S20" s="29"/>
      <c r="T20" s="20"/>
      <c r="U20" s="20"/>
      <c r="V20" s="20"/>
      <c r="W20" s="20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2:41" ht="15.6" x14ac:dyDescent="0.3">
      <c r="B21" s="363" t="s">
        <v>52</v>
      </c>
      <c r="C21" s="361"/>
      <c r="D21" s="401"/>
      <c r="E21" s="363"/>
      <c r="F21" s="363"/>
      <c r="G21" s="363"/>
      <c r="H21" s="363"/>
      <c r="I21" s="401"/>
      <c r="J21" s="399">
        <v>22</v>
      </c>
      <c r="K21" s="399"/>
      <c r="L21" s="399">
        <v>1</v>
      </c>
      <c r="M21" s="399"/>
      <c r="N21" s="399">
        <f t="shared" si="0"/>
        <v>23</v>
      </c>
      <c r="O21" s="137"/>
      <c r="P21" s="39"/>
      <c r="Q21" s="501"/>
      <c r="R21" s="29"/>
      <c r="S21" s="29"/>
      <c r="T21" s="20"/>
      <c r="U21" s="20"/>
      <c r="V21" s="20"/>
      <c r="W21" s="20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</row>
    <row r="22" spans="2:41" ht="15.6" x14ac:dyDescent="0.3">
      <c r="B22" s="379" t="s">
        <v>240</v>
      </c>
      <c r="C22" s="385"/>
      <c r="D22" s="381"/>
      <c r="E22" s="382"/>
      <c r="F22" s="382"/>
      <c r="G22" s="382"/>
      <c r="H22" s="382"/>
      <c r="I22" s="381"/>
      <c r="J22" s="386">
        <f>SUM(J14:J21)</f>
        <v>4137</v>
      </c>
      <c r="K22" s="386"/>
      <c r="L22" s="386">
        <f>SUM(L14:L21)</f>
        <v>1308</v>
      </c>
      <c r="M22" s="386"/>
      <c r="N22" s="386">
        <f>SUM(N14:N21)</f>
        <v>5445</v>
      </c>
      <c r="O22" s="137"/>
      <c r="P22" s="33"/>
      <c r="Q22" s="73"/>
      <c r="R22" s="16"/>
      <c r="S22" s="16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2:41" ht="14.4" x14ac:dyDescent="0.3">
      <c r="B23" s="73"/>
      <c r="C23" s="77"/>
      <c r="D23" s="73"/>
      <c r="E23" s="73"/>
      <c r="F23" s="73"/>
      <c r="G23" s="73"/>
      <c r="H23" s="73"/>
      <c r="J23" s="40">
        <f>J22/N22</f>
        <v>0.75977961432506891</v>
      </c>
      <c r="K23" s="41"/>
      <c r="L23" s="40">
        <f>L22/N22</f>
        <v>0.24022038567493112</v>
      </c>
      <c r="M23" s="42"/>
      <c r="O23" s="127"/>
      <c r="P23" s="33"/>
      <c r="Q23" s="73"/>
      <c r="R23" s="16"/>
      <c r="S23" s="16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2:41" ht="15.6" x14ac:dyDescent="0.25">
      <c r="B24" s="721" t="s">
        <v>129</v>
      </c>
      <c r="C24" s="721"/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R24" s="16"/>
      <c r="S24" s="16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2:41" ht="14.4" x14ac:dyDescent="0.3">
      <c r="B25" s="352"/>
      <c r="C25" s="352"/>
      <c r="D25" s="388"/>
      <c r="E25" s="388"/>
      <c r="F25" s="388"/>
      <c r="G25" s="388"/>
      <c r="H25" s="388"/>
      <c r="I25" s="388"/>
      <c r="J25" s="388"/>
      <c r="K25" s="388"/>
      <c r="L25" s="388"/>
      <c r="M25" s="388"/>
      <c r="N25" s="388"/>
      <c r="O25" s="57"/>
      <c r="R25" s="16"/>
      <c r="S25" s="16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</row>
    <row r="26" spans="2:41" ht="14.4" x14ac:dyDescent="0.3">
      <c r="B26" s="352"/>
      <c r="C26" s="352"/>
      <c r="D26" s="722"/>
      <c r="E26" s="722"/>
      <c r="F26" s="722"/>
      <c r="G26" s="388"/>
      <c r="H26" s="722"/>
      <c r="I26" s="722"/>
      <c r="J26" s="722"/>
      <c r="K26" s="722"/>
      <c r="L26" s="388"/>
      <c r="M26" s="388"/>
      <c r="N26" s="388"/>
      <c r="O26" s="57"/>
      <c r="R26" s="16"/>
      <c r="S26" s="16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2:41" ht="14.4" x14ac:dyDescent="0.3">
      <c r="B27" s="352"/>
      <c r="C27" s="352"/>
      <c r="D27" s="722"/>
      <c r="E27" s="722"/>
      <c r="F27" s="722"/>
      <c r="G27" s="388"/>
      <c r="H27" s="722"/>
      <c r="I27" s="722"/>
      <c r="J27" s="722"/>
      <c r="K27" s="722"/>
      <c r="L27" s="388"/>
      <c r="M27" s="388"/>
      <c r="N27" s="388"/>
      <c r="O27" s="57"/>
      <c r="R27" s="16"/>
      <c r="S27" s="16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</row>
    <row r="28" spans="2:41" ht="14.4" x14ac:dyDescent="0.3">
      <c r="B28" s="352"/>
      <c r="C28" s="352"/>
      <c r="D28" s="722"/>
      <c r="E28" s="722"/>
      <c r="F28" s="722"/>
      <c r="G28" s="388"/>
      <c r="H28" s="722"/>
      <c r="I28" s="722"/>
      <c r="J28" s="722"/>
      <c r="K28" s="722"/>
      <c r="L28" s="388"/>
      <c r="M28" s="388"/>
      <c r="N28" s="388"/>
      <c r="O28" s="57"/>
      <c r="R28" s="16"/>
      <c r="S28" s="16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2:41" ht="14.4" x14ac:dyDescent="0.3">
      <c r="B29" s="352"/>
      <c r="C29" s="352"/>
      <c r="D29" s="722"/>
      <c r="E29" s="722"/>
      <c r="F29" s="722"/>
      <c r="G29" s="388"/>
      <c r="H29" s="722"/>
      <c r="I29" s="722"/>
      <c r="J29" s="722"/>
      <c r="K29" s="722"/>
      <c r="L29" s="388"/>
      <c r="M29" s="388"/>
      <c r="N29" s="388"/>
      <c r="O29" s="57"/>
      <c r="R29" s="16"/>
      <c r="S29" s="16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</row>
    <row r="30" spans="2:41" ht="14.4" x14ac:dyDescent="0.3">
      <c r="B30" s="352"/>
      <c r="C30" s="352"/>
      <c r="D30" s="722"/>
      <c r="E30" s="722"/>
      <c r="F30" s="722"/>
      <c r="G30" s="388"/>
      <c r="H30" s="722"/>
      <c r="I30" s="722"/>
      <c r="J30" s="722"/>
      <c r="K30" s="722"/>
      <c r="L30" s="388"/>
      <c r="M30" s="388"/>
      <c r="N30" s="388"/>
      <c r="O30" s="57"/>
      <c r="R30" s="16"/>
      <c r="S30" s="16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</row>
    <row r="31" spans="2:41" ht="14.4" x14ac:dyDescent="0.3">
      <c r="B31" s="352"/>
      <c r="C31" s="352"/>
      <c r="D31" s="388"/>
      <c r="E31" s="388"/>
      <c r="F31" s="388"/>
      <c r="G31" s="388"/>
      <c r="H31" s="389"/>
      <c r="I31" s="389"/>
      <c r="J31" s="389"/>
      <c r="K31" s="389"/>
      <c r="L31" s="388"/>
      <c r="M31" s="388"/>
      <c r="N31" s="388"/>
      <c r="O31" s="57"/>
      <c r="R31" s="16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2:41" ht="14.4" x14ac:dyDescent="0.3">
      <c r="B32" s="352"/>
      <c r="C32" s="352"/>
      <c r="D32" s="388"/>
      <c r="E32" s="388"/>
      <c r="F32" s="388"/>
      <c r="G32" s="388"/>
      <c r="H32" s="722"/>
      <c r="I32" s="722"/>
      <c r="J32" s="722"/>
      <c r="K32" s="722"/>
      <c r="L32" s="388"/>
      <c r="M32" s="388"/>
      <c r="N32" s="388"/>
      <c r="O32" s="57"/>
      <c r="R32" s="16"/>
      <c r="S32" s="16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spans="1:41" ht="14.4" x14ac:dyDescent="0.3">
      <c r="B33" s="352"/>
      <c r="C33" s="352"/>
      <c r="D33" s="388"/>
      <c r="E33" s="388"/>
      <c r="F33" s="388"/>
      <c r="G33" s="388"/>
      <c r="H33" s="722"/>
      <c r="I33" s="722"/>
      <c r="J33" s="722"/>
      <c r="K33" s="722"/>
      <c r="L33" s="388"/>
      <c r="M33" s="388"/>
      <c r="N33" s="388"/>
      <c r="O33" s="57"/>
      <c r="R33" s="16"/>
      <c r="S33" s="16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</row>
    <row r="34" spans="1:41" ht="14.4" x14ac:dyDescent="0.3">
      <c r="B34" s="352"/>
      <c r="C34" s="352"/>
      <c r="D34" s="388"/>
      <c r="E34" s="388"/>
      <c r="F34" s="388"/>
      <c r="G34" s="388"/>
      <c r="H34" s="722"/>
      <c r="I34" s="722"/>
      <c r="J34" s="722"/>
      <c r="K34" s="722"/>
      <c r="L34" s="388"/>
      <c r="M34" s="388"/>
      <c r="N34" s="388"/>
      <c r="O34" s="57"/>
      <c r="R34" s="16"/>
      <c r="S34" s="16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</row>
    <row r="35" spans="1:41" ht="14.4" x14ac:dyDescent="0.3">
      <c r="B35" s="352"/>
      <c r="C35" s="352"/>
      <c r="D35" s="388"/>
      <c r="E35" s="388"/>
      <c r="F35" s="388"/>
      <c r="G35" s="388"/>
      <c r="H35" s="722"/>
      <c r="I35" s="722"/>
      <c r="J35" s="722"/>
      <c r="K35" s="722"/>
      <c r="L35" s="388"/>
      <c r="M35" s="388"/>
      <c r="N35" s="388"/>
      <c r="O35" s="57"/>
      <c r="R35" s="16"/>
      <c r="S35" s="16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</row>
    <row r="36" spans="1:41" ht="14.4" x14ac:dyDescent="0.3">
      <c r="B36" s="352"/>
      <c r="C36" s="352"/>
      <c r="D36" s="388"/>
      <c r="E36" s="388"/>
      <c r="F36" s="388"/>
      <c r="G36" s="388"/>
      <c r="H36" s="722"/>
      <c r="I36" s="722"/>
      <c r="J36" s="722"/>
      <c r="K36" s="722"/>
      <c r="L36" s="388"/>
      <c r="M36" s="388"/>
      <c r="N36" s="388"/>
      <c r="O36" s="57"/>
      <c r="R36" s="16"/>
      <c r="S36" s="16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</row>
    <row r="37" spans="1:41" ht="14.4" x14ac:dyDescent="0.3">
      <c r="B37" s="352"/>
      <c r="C37" s="352"/>
      <c r="D37" s="388"/>
      <c r="E37" s="388"/>
      <c r="F37" s="388"/>
      <c r="G37" s="388"/>
      <c r="H37" s="388"/>
      <c r="I37" s="388"/>
      <c r="J37" s="388"/>
      <c r="K37" s="388"/>
      <c r="L37" s="388"/>
      <c r="M37" s="388"/>
      <c r="N37" s="388"/>
      <c r="O37" s="57"/>
      <c r="R37" s="16"/>
      <c r="S37" s="16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</row>
    <row r="38" spans="1:41" ht="14.4" x14ac:dyDescent="0.3">
      <c r="B38" s="352"/>
      <c r="C38" s="352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57"/>
      <c r="R38" s="16"/>
      <c r="S38" s="16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</row>
    <row r="39" spans="1:41" ht="14.4" x14ac:dyDescent="0.3">
      <c r="B39" s="352"/>
      <c r="C39" s="352"/>
      <c r="D39" s="388"/>
      <c r="E39" s="388"/>
      <c r="F39" s="388"/>
      <c r="G39" s="388"/>
      <c r="H39" s="388"/>
      <c r="I39" s="388"/>
      <c r="J39" s="388"/>
      <c r="K39" s="388"/>
      <c r="L39" s="388"/>
      <c r="M39" s="388"/>
      <c r="N39" s="388"/>
      <c r="O39" s="57"/>
      <c r="R39" s="16"/>
      <c r="S39" s="16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</row>
    <row r="40" spans="1:41" ht="14.4" x14ac:dyDescent="0.3">
      <c r="B40" s="352"/>
      <c r="C40" s="352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57"/>
      <c r="R40" s="16"/>
      <c r="S40" s="16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</row>
    <row r="41" spans="1:41" ht="14.4" x14ac:dyDescent="0.3">
      <c r="B41" s="352"/>
      <c r="C41" s="352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57"/>
      <c r="R41" s="16"/>
      <c r="S41" s="16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</row>
    <row r="42" spans="1:41" ht="18" x14ac:dyDescent="0.35">
      <c r="B42" s="352"/>
      <c r="C42" s="352"/>
      <c r="D42" s="390"/>
      <c r="E42" s="390"/>
      <c r="F42" s="390"/>
      <c r="G42" s="390"/>
      <c r="H42" s="390"/>
      <c r="I42" s="390"/>
      <c r="J42" s="390"/>
      <c r="K42" s="390"/>
      <c r="L42" s="388"/>
      <c r="M42" s="388"/>
      <c r="N42" s="388"/>
      <c r="O42" s="57"/>
      <c r="R42" s="16"/>
      <c r="S42" s="16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</row>
    <row r="43" spans="1:41" x14ac:dyDescent="0.25"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R43" s="16"/>
      <c r="S43" s="16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</row>
    <row r="44" spans="1:41" x14ac:dyDescent="0.25">
      <c r="B44" s="391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R44" s="16"/>
      <c r="S44" s="16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</row>
    <row r="45" spans="1:41" x14ac:dyDescent="0.25">
      <c r="A45" s="61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46"/>
      <c r="P45" s="62"/>
      <c r="R45" s="16"/>
      <c r="S45" s="16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</row>
    <row r="46" spans="1:41" x14ac:dyDescent="0.25">
      <c r="R46" s="16"/>
      <c r="S46" s="16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</row>
    <row r="47" spans="1:41" ht="13.95" customHeight="1" x14ac:dyDescent="0.25">
      <c r="B47" s="728" t="s">
        <v>321</v>
      </c>
      <c r="C47" s="728"/>
      <c r="D47" s="728"/>
      <c r="E47" s="728"/>
      <c r="F47" s="728"/>
      <c r="G47" s="728"/>
      <c r="H47" s="728"/>
      <c r="I47" s="728"/>
      <c r="J47" s="728"/>
      <c r="K47" s="728"/>
      <c r="L47" s="728"/>
      <c r="M47" s="728"/>
      <c r="N47" s="728"/>
      <c r="R47" s="16"/>
      <c r="S47" s="16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</row>
    <row r="48" spans="1:41" ht="13.95" customHeight="1" x14ac:dyDescent="0.3">
      <c r="A48" s="63"/>
      <c r="B48" s="776"/>
      <c r="C48" s="776"/>
      <c r="D48" s="776"/>
      <c r="E48" s="776"/>
      <c r="F48" s="776"/>
      <c r="G48" s="776"/>
      <c r="H48" s="776"/>
      <c r="I48" s="776"/>
      <c r="J48" s="776"/>
      <c r="K48" s="776"/>
      <c r="L48" s="776"/>
      <c r="M48" s="776"/>
      <c r="N48" s="776"/>
      <c r="O48" s="14"/>
      <c r="P48" s="64"/>
      <c r="R48" s="16"/>
      <c r="S48" s="126"/>
      <c r="T48" s="147"/>
      <c r="U48" s="129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</row>
    <row r="49" spans="1:41" ht="13.95" customHeight="1" x14ac:dyDescent="0.3">
      <c r="A49" s="65"/>
      <c r="B49" s="43"/>
      <c r="C49" s="43"/>
      <c r="D49" s="43"/>
      <c r="E49" s="43"/>
      <c r="F49" s="43"/>
      <c r="G49" s="43"/>
      <c r="H49" s="43"/>
      <c r="I49" s="91"/>
      <c r="J49" s="129"/>
      <c r="K49" s="129"/>
      <c r="L49" s="129"/>
      <c r="M49" s="129"/>
      <c r="N49" s="129"/>
      <c r="O49" s="129"/>
      <c r="P49" s="520"/>
      <c r="Q49" s="29"/>
      <c r="R49" s="29"/>
      <c r="S49" s="560"/>
      <c r="T49" s="561"/>
      <c r="U49" s="562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</row>
    <row r="50" spans="1:41" ht="13.95" customHeight="1" x14ac:dyDescent="0.3">
      <c r="B50" s="43"/>
      <c r="C50" s="43"/>
      <c r="D50" s="43"/>
      <c r="E50" s="43"/>
      <c r="F50" s="43"/>
      <c r="G50" s="43"/>
      <c r="H50" s="43"/>
      <c r="I50" s="91"/>
      <c r="J50" s="726" t="s">
        <v>54</v>
      </c>
      <c r="K50" s="726"/>
      <c r="L50" s="727"/>
      <c r="M50" s="407" t="s">
        <v>17</v>
      </c>
      <c r="N50" s="408" t="s">
        <v>18</v>
      </c>
      <c r="O50" s="129"/>
      <c r="P50" s="105"/>
      <c r="Q50" s="106" t="s">
        <v>17</v>
      </c>
      <c r="R50" s="107" t="s">
        <v>18</v>
      </c>
      <c r="S50" s="560"/>
      <c r="T50" s="561"/>
      <c r="U50" s="563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</row>
    <row r="51" spans="1:41" s="45" customFormat="1" ht="13.95" customHeight="1" x14ac:dyDescent="0.3">
      <c r="A51" s="16"/>
      <c r="B51" s="43"/>
      <c r="C51" s="43"/>
      <c r="D51" s="43"/>
      <c r="E51" s="43"/>
      <c r="F51" s="43"/>
      <c r="G51" s="43"/>
      <c r="H51" s="43"/>
      <c r="I51" s="91"/>
      <c r="O51" s="129"/>
      <c r="P51" s="149" t="s">
        <v>282</v>
      </c>
      <c r="Q51" s="109">
        <f>M58/$M$60*-1</f>
        <v>-1.3778100072516316E-2</v>
      </c>
      <c r="R51" s="109">
        <f>N58/$N$60</f>
        <v>1.2232415902140673E-2</v>
      </c>
      <c r="S51" s="560"/>
      <c r="T51" s="561"/>
      <c r="U51" s="564"/>
    </row>
    <row r="52" spans="1:41" ht="13.95" customHeight="1" x14ac:dyDescent="0.3">
      <c r="J52" s="723" t="s">
        <v>56</v>
      </c>
      <c r="K52" s="724"/>
      <c r="L52" s="725"/>
      <c r="M52" s="502">
        <v>26</v>
      </c>
      <c r="N52" s="502">
        <v>8</v>
      </c>
      <c r="O52" s="129"/>
      <c r="P52" s="149" t="s">
        <v>281</v>
      </c>
      <c r="Q52" s="109">
        <f>M57/$M$60*-1</f>
        <v>-8.3635484650713077E-2</v>
      </c>
      <c r="R52" s="109">
        <f>N57/$N$60</f>
        <v>7.4159021406727824E-2</v>
      </c>
      <c r="S52" s="560"/>
      <c r="T52" s="561"/>
      <c r="U52" s="562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</row>
    <row r="53" spans="1:41" ht="13.95" customHeight="1" x14ac:dyDescent="0.3">
      <c r="J53" s="723" t="s">
        <v>299</v>
      </c>
      <c r="K53" s="724"/>
      <c r="L53" s="725"/>
      <c r="M53" s="503">
        <v>307</v>
      </c>
      <c r="N53" s="503">
        <v>71</v>
      </c>
      <c r="O53" s="129"/>
      <c r="P53" s="149" t="s">
        <v>280</v>
      </c>
      <c r="Q53" s="109">
        <f>M56/$M$60*-1</f>
        <v>-0.17645636934977035</v>
      </c>
      <c r="R53" s="109">
        <f>N56/$N$60</f>
        <v>0.1620795107033639</v>
      </c>
      <c r="S53" s="560"/>
      <c r="T53" s="561"/>
      <c r="U53" s="562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</row>
    <row r="54" spans="1:41" ht="13.95" customHeight="1" x14ac:dyDescent="0.3">
      <c r="G54" s="47"/>
      <c r="J54" s="723" t="s">
        <v>278</v>
      </c>
      <c r="K54" s="724"/>
      <c r="L54" s="725"/>
      <c r="M54" s="502">
        <v>868</v>
      </c>
      <c r="N54" s="502">
        <v>310</v>
      </c>
      <c r="O54" s="129"/>
      <c r="P54" s="149" t="s">
        <v>279</v>
      </c>
      <c r="Q54" s="109">
        <f>M55/$M$60*-1</f>
        <v>-0.43582306018854244</v>
      </c>
      <c r="R54" s="109">
        <f>N55/$N$60</f>
        <v>0.45412844036697247</v>
      </c>
      <c r="S54" s="560"/>
      <c r="T54" s="561"/>
      <c r="U54" s="562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</row>
    <row r="55" spans="1:41" ht="13.95" customHeight="1" x14ac:dyDescent="0.3">
      <c r="J55" s="723" t="s">
        <v>279</v>
      </c>
      <c r="K55" s="724"/>
      <c r="L55" s="725"/>
      <c r="M55" s="502">
        <v>1803</v>
      </c>
      <c r="N55" s="502">
        <v>594</v>
      </c>
      <c r="O55" s="129"/>
      <c r="P55" s="149" t="s">
        <v>278</v>
      </c>
      <c r="Q55" s="109">
        <f>M54/$M$60*-1</f>
        <v>-0.20981387478849409</v>
      </c>
      <c r="R55" s="109">
        <f>N54/$N$60</f>
        <v>0.23700305810397554</v>
      </c>
      <c r="S55" s="560"/>
      <c r="T55" s="561"/>
      <c r="U55" s="562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</row>
    <row r="56" spans="1:41" ht="13.95" customHeight="1" x14ac:dyDescent="0.3">
      <c r="J56" s="723" t="s">
        <v>280</v>
      </c>
      <c r="K56" s="724"/>
      <c r="L56" s="725"/>
      <c r="M56" s="502">
        <v>730</v>
      </c>
      <c r="N56" s="502">
        <v>212</v>
      </c>
      <c r="O56" s="129"/>
      <c r="P56" s="150" t="s">
        <v>299</v>
      </c>
      <c r="Q56" s="109">
        <f>M53/$M$60*-1</f>
        <v>-7.4208363548465064E-2</v>
      </c>
      <c r="R56" s="109">
        <f>N53/$N$60</f>
        <v>5.4281345565749234E-2</v>
      </c>
      <c r="S56" s="560"/>
      <c r="T56" s="561"/>
      <c r="U56" s="562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</row>
    <row r="57" spans="1:41" ht="13.95" customHeight="1" x14ac:dyDescent="0.3">
      <c r="J57" s="723" t="s">
        <v>281</v>
      </c>
      <c r="K57" s="724"/>
      <c r="L57" s="725"/>
      <c r="M57" s="502">
        <v>346</v>
      </c>
      <c r="N57" s="502">
        <v>97</v>
      </c>
      <c r="O57" s="129"/>
      <c r="P57" s="149" t="s">
        <v>56</v>
      </c>
      <c r="Q57" s="109">
        <f>M52/$M$60*-1</f>
        <v>-6.2847474014986705E-3</v>
      </c>
      <c r="R57" s="109">
        <f>N52/$N$60</f>
        <v>6.1162079510703364E-3</v>
      </c>
      <c r="S57" s="560"/>
      <c r="T57" s="561"/>
      <c r="U57" s="562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</row>
    <row r="58" spans="1:41" ht="13.95" customHeight="1" x14ac:dyDescent="0.3">
      <c r="J58" s="723" t="s">
        <v>282</v>
      </c>
      <c r="K58" s="724"/>
      <c r="L58" s="725"/>
      <c r="M58" s="502">
        <v>57</v>
      </c>
      <c r="N58" s="502">
        <v>16</v>
      </c>
      <c r="O58" s="129"/>
      <c r="P58" s="105"/>
      <c r="Q58" s="111">
        <f>SUM(Q51:Q57)</f>
        <v>-1</v>
      </c>
      <c r="R58" s="111">
        <f>SUM(R51:R57)</f>
        <v>1</v>
      </c>
      <c r="S58" s="560"/>
      <c r="T58" s="561"/>
      <c r="U58" s="562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</row>
    <row r="59" spans="1:41" ht="14.4" customHeight="1" x14ac:dyDescent="0.3">
      <c r="J59" s="497"/>
      <c r="K59" s="497"/>
      <c r="L59" s="497"/>
      <c r="M59" s="395"/>
      <c r="N59" s="396"/>
      <c r="O59" s="129"/>
      <c r="P59" s="41"/>
      <c r="Q59" s="41"/>
      <c r="R59" s="41"/>
      <c r="S59" s="560"/>
      <c r="T59" s="561"/>
      <c r="U59" s="562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</row>
    <row r="60" spans="1:41" ht="14.4" customHeight="1" x14ac:dyDescent="0.3">
      <c r="J60" s="403" t="s">
        <v>57</v>
      </c>
      <c r="K60" s="406"/>
      <c r="L60" s="406"/>
      <c r="M60" s="405">
        <f>SUM(M53:M59)+M52</f>
        <v>4137</v>
      </c>
      <c r="N60" s="404">
        <f>SUM(N53:N59)+N52</f>
        <v>1308</v>
      </c>
      <c r="O60" s="129"/>
      <c r="P60" s="29"/>
      <c r="Q60" s="29"/>
      <c r="R60" s="29"/>
      <c r="S60" s="560"/>
      <c r="T60" s="561"/>
      <c r="U60" s="562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</row>
    <row r="61" spans="1:41" ht="14.4" customHeight="1" x14ac:dyDescent="0.3">
      <c r="J61" s="141"/>
      <c r="K61" s="142"/>
      <c r="L61" s="129"/>
      <c r="M61" s="129"/>
      <c r="N61" s="129"/>
      <c r="O61" s="129"/>
      <c r="P61" s="29"/>
      <c r="Q61" s="29"/>
      <c r="R61" s="29"/>
      <c r="S61" s="560"/>
      <c r="T61" s="561"/>
      <c r="U61" s="560"/>
    </row>
    <row r="62" spans="1:41" ht="14.4" customHeight="1" x14ac:dyDescent="0.3">
      <c r="A62" s="50"/>
      <c r="B62" s="51"/>
      <c r="C62" s="51"/>
      <c r="D62" s="51"/>
      <c r="E62" s="51"/>
      <c r="F62" s="51"/>
      <c r="G62" s="51"/>
      <c r="H62" s="51"/>
      <c r="I62" s="45"/>
      <c r="J62" s="45"/>
      <c r="K62" s="52"/>
      <c r="L62" s="53"/>
      <c r="M62" s="51"/>
      <c r="N62" s="51"/>
      <c r="O62" s="51"/>
      <c r="P62" s="54"/>
      <c r="R62" s="16"/>
      <c r="S62" s="126"/>
      <c r="T62" s="147"/>
      <c r="U62" s="126"/>
    </row>
    <row r="63" spans="1:41" ht="14.4" customHeight="1" x14ac:dyDescent="0.3">
      <c r="A63" s="14"/>
      <c r="B63" s="51"/>
      <c r="C63" s="51"/>
      <c r="D63" s="51"/>
      <c r="E63" s="51"/>
      <c r="F63" s="51"/>
      <c r="G63" s="51"/>
      <c r="H63" s="51"/>
      <c r="I63" s="93"/>
      <c r="J63" s="93"/>
      <c r="K63" s="338"/>
      <c r="L63" s="339"/>
      <c r="M63" s="51"/>
      <c r="N63" s="51"/>
      <c r="O63" s="51"/>
      <c r="P63" s="54"/>
    </row>
    <row r="64" spans="1:41" ht="14.4" customHeight="1" x14ac:dyDescent="0.25">
      <c r="A64" s="129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26"/>
      <c r="P64" s="126"/>
      <c r="Q64" s="100"/>
      <c r="R64" s="43"/>
    </row>
    <row r="65" ht="14.4" customHeight="1" x14ac:dyDescent="0.25"/>
    <row r="66" ht="14.4" customHeight="1" x14ac:dyDescent="0.25"/>
    <row r="67" ht="14.4" customHeight="1" x14ac:dyDescent="0.25"/>
    <row r="68" ht="14.4" customHeight="1" x14ac:dyDescent="0.25"/>
    <row r="69" ht="14.4" customHeight="1" x14ac:dyDescent="0.25"/>
    <row r="70" ht="14.4" customHeight="1" x14ac:dyDescent="0.25"/>
    <row r="71" ht="14.4" customHeight="1" x14ac:dyDescent="0.25"/>
    <row r="72" ht="14.4" customHeight="1" x14ac:dyDescent="0.25"/>
    <row r="73" ht="14.4" customHeight="1" x14ac:dyDescent="0.25"/>
    <row r="74" ht="14.4" customHeight="1" x14ac:dyDescent="0.25"/>
    <row r="75" ht="14.4" customHeight="1" x14ac:dyDescent="0.25"/>
  </sheetData>
  <mergeCells count="14">
    <mergeCell ref="A5:O6"/>
    <mergeCell ref="D26:F30"/>
    <mergeCell ref="H26:K30"/>
    <mergeCell ref="H32:K36"/>
    <mergeCell ref="J50:L50"/>
    <mergeCell ref="J58:L58"/>
    <mergeCell ref="B24:N24"/>
    <mergeCell ref="B47:N48"/>
    <mergeCell ref="J52:L52"/>
    <mergeCell ref="J53:L53"/>
    <mergeCell ref="J54:L54"/>
    <mergeCell ref="J55:L55"/>
    <mergeCell ref="J56:L56"/>
    <mergeCell ref="J57:L57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BU78"/>
  <sheetViews>
    <sheetView topLeftCell="A46" zoomScale="70" zoomScaleNormal="70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6" style="16" bestFit="1" customWidth="1"/>
    <col min="4" max="14" width="7.6640625" style="16" customWidth="1"/>
    <col min="15" max="15" width="4.6640625" style="16" customWidth="1"/>
    <col min="16" max="16" width="7.6640625" style="16" customWidth="1"/>
    <col min="17" max="23" width="9.5546875" style="14" customWidth="1"/>
    <col min="24" max="24" width="10.44140625" style="14" customWidth="1"/>
    <col min="25" max="25" width="11.44140625" style="14" customWidth="1"/>
    <col min="26" max="38" width="5.6640625" style="14"/>
    <col min="39" max="221" width="5.6640625" style="16"/>
    <col min="222" max="222" width="9.5546875" style="16" customWidth="1"/>
    <col min="223" max="223" width="6.5546875" style="16" bestFit="1" customWidth="1"/>
    <col min="224" max="224" width="5.6640625" style="16"/>
    <col min="225" max="235" width="7.6640625" style="16" customWidth="1"/>
    <col min="236" max="236" width="4.6640625" style="16" customWidth="1"/>
    <col min="237" max="237" width="7.6640625" style="16" customWidth="1"/>
    <col min="238" max="238" width="6.33203125" style="16" customWidth="1"/>
    <col min="239" max="239" width="47.6640625" style="16" bestFit="1" customWidth="1"/>
    <col min="240" max="241" width="6.33203125" style="16" bestFit="1" customWidth="1"/>
    <col min="242" max="242" width="6.6640625" style="16" bestFit="1" customWidth="1"/>
    <col min="243" max="243" width="5.6640625" style="16"/>
    <col min="244" max="245" width="6.33203125" style="16" bestFit="1" customWidth="1"/>
    <col min="246" max="263" width="5.6640625" style="16"/>
    <col min="264" max="264" width="6.5546875" style="16" bestFit="1" customWidth="1"/>
    <col min="265" max="265" width="18.6640625" style="16" customWidth="1"/>
    <col min="266" max="266" width="4.33203125" style="16" customWidth="1"/>
    <col min="267" max="267" width="10.6640625" style="16" customWidth="1"/>
    <col min="268" max="279" width="9.5546875" style="16" customWidth="1"/>
    <col min="280" max="280" width="10.44140625" style="16" customWidth="1"/>
    <col min="281" max="281" width="11.44140625" style="16" customWidth="1"/>
    <col min="282" max="477" width="5.6640625" style="16"/>
    <col min="478" max="478" width="9.5546875" style="16" customWidth="1"/>
    <col min="479" max="479" width="6.5546875" style="16" bestFit="1" customWidth="1"/>
    <col min="480" max="480" width="5.6640625" style="16"/>
    <col min="481" max="491" width="7.6640625" style="16" customWidth="1"/>
    <col min="492" max="492" width="4.6640625" style="16" customWidth="1"/>
    <col min="493" max="493" width="7.6640625" style="16" customWidth="1"/>
    <col min="494" max="494" width="6.33203125" style="16" customWidth="1"/>
    <col min="495" max="495" width="47.6640625" style="16" bestFit="1" customWidth="1"/>
    <col min="496" max="497" width="6.33203125" style="16" bestFit="1" customWidth="1"/>
    <col min="498" max="498" width="6.6640625" style="16" bestFit="1" customWidth="1"/>
    <col min="499" max="499" width="5.6640625" style="16"/>
    <col min="500" max="501" width="6.33203125" style="16" bestFit="1" customWidth="1"/>
    <col min="502" max="519" width="5.6640625" style="16"/>
    <col min="520" max="520" width="6.5546875" style="16" bestFit="1" customWidth="1"/>
    <col min="521" max="521" width="18.6640625" style="16" customWidth="1"/>
    <col min="522" max="522" width="4.33203125" style="16" customWidth="1"/>
    <col min="523" max="523" width="10.6640625" style="16" customWidth="1"/>
    <col min="524" max="535" width="9.5546875" style="16" customWidth="1"/>
    <col min="536" max="536" width="10.44140625" style="16" customWidth="1"/>
    <col min="537" max="537" width="11.44140625" style="16" customWidth="1"/>
    <col min="538" max="733" width="5.6640625" style="16"/>
    <col min="734" max="734" width="9.5546875" style="16" customWidth="1"/>
    <col min="735" max="735" width="6.5546875" style="16" bestFit="1" customWidth="1"/>
    <col min="736" max="736" width="5.6640625" style="16"/>
    <col min="737" max="747" width="7.6640625" style="16" customWidth="1"/>
    <col min="748" max="748" width="4.6640625" style="16" customWidth="1"/>
    <col min="749" max="749" width="7.6640625" style="16" customWidth="1"/>
    <col min="750" max="750" width="6.33203125" style="16" customWidth="1"/>
    <col min="751" max="751" width="47.6640625" style="16" bestFit="1" customWidth="1"/>
    <col min="752" max="753" width="6.33203125" style="16" bestFit="1" customWidth="1"/>
    <col min="754" max="754" width="6.6640625" style="16" bestFit="1" customWidth="1"/>
    <col min="755" max="755" width="5.6640625" style="16"/>
    <col min="756" max="757" width="6.33203125" style="16" bestFit="1" customWidth="1"/>
    <col min="758" max="775" width="5.6640625" style="16"/>
    <col min="776" max="776" width="6.5546875" style="16" bestFit="1" customWidth="1"/>
    <col min="777" max="777" width="18.6640625" style="16" customWidth="1"/>
    <col min="778" max="778" width="4.33203125" style="16" customWidth="1"/>
    <col min="779" max="779" width="10.6640625" style="16" customWidth="1"/>
    <col min="780" max="791" width="9.5546875" style="16" customWidth="1"/>
    <col min="792" max="792" width="10.44140625" style="16" customWidth="1"/>
    <col min="793" max="793" width="11.44140625" style="16" customWidth="1"/>
    <col min="794" max="989" width="5.6640625" style="16"/>
    <col min="990" max="990" width="9.5546875" style="16" customWidth="1"/>
    <col min="991" max="991" width="6.5546875" style="16" bestFit="1" customWidth="1"/>
    <col min="992" max="992" width="5.6640625" style="16"/>
    <col min="993" max="1003" width="7.6640625" style="16" customWidth="1"/>
    <col min="1004" max="1004" width="4.6640625" style="16" customWidth="1"/>
    <col min="1005" max="1005" width="7.6640625" style="16" customWidth="1"/>
    <col min="1006" max="1006" width="6.33203125" style="16" customWidth="1"/>
    <col min="1007" max="1007" width="47.6640625" style="16" bestFit="1" customWidth="1"/>
    <col min="1008" max="1009" width="6.33203125" style="16" bestFit="1" customWidth="1"/>
    <col min="1010" max="1010" width="6.6640625" style="16" bestFit="1" customWidth="1"/>
    <col min="1011" max="1011" width="5.6640625" style="16"/>
    <col min="1012" max="1013" width="6.33203125" style="16" bestFit="1" customWidth="1"/>
    <col min="1014" max="1031" width="5.6640625" style="16"/>
    <col min="1032" max="1032" width="6.5546875" style="16" bestFit="1" customWidth="1"/>
    <col min="1033" max="1033" width="18.6640625" style="16" customWidth="1"/>
    <col min="1034" max="1034" width="4.33203125" style="16" customWidth="1"/>
    <col min="1035" max="1035" width="10.6640625" style="16" customWidth="1"/>
    <col min="1036" max="1047" width="9.5546875" style="16" customWidth="1"/>
    <col min="1048" max="1048" width="10.44140625" style="16" customWidth="1"/>
    <col min="1049" max="1049" width="11.44140625" style="16" customWidth="1"/>
    <col min="1050" max="1245" width="5.6640625" style="16"/>
    <col min="1246" max="1246" width="9.5546875" style="16" customWidth="1"/>
    <col min="1247" max="1247" width="6.5546875" style="16" bestFit="1" customWidth="1"/>
    <col min="1248" max="1248" width="5.6640625" style="16"/>
    <col min="1249" max="1259" width="7.6640625" style="16" customWidth="1"/>
    <col min="1260" max="1260" width="4.6640625" style="16" customWidth="1"/>
    <col min="1261" max="1261" width="7.6640625" style="16" customWidth="1"/>
    <col min="1262" max="1262" width="6.33203125" style="16" customWidth="1"/>
    <col min="1263" max="1263" width="47.6640625" style="16" bestFit="1" customWidth="1"/>
    <col min="1264" max="1265" width="6.33203125" style="16" bestFit="1" customWidth="1"/>
    <col min="1266" max="1266" width="6.6640625" style="16" bestFit="1" customWidth="1"/>
    <col min="1267" max="1267" width="5.6640625" style="16"/>
    <col min="1268" max="1269" width="6.33203125" style="16" bestFit="1" customWidth="1"/>
    <col min="1270" max="1287" width="5.6640625" style="16"/>
    <col min="1288" max="1288" width="6.5546875" style="16" bestFit="1" customWidth="1"/>
    <col min="1289" max="1289" width="18.6640625" style="16" customWidth="1"/>
    <col min="1290" max="1290" width="4.33203125" style="16" customWidth="1"/>
    <col min="1291" max="1291" width="10.6640625" style="16" customWidth="1"/>
    <col min="1292" max="1303" width="9.5546875" style="16" customWidth="1"/>
    <col min="1304" max="1304" width="10.44140625" style="16" customWidth="1"/>
    <col min="1305" max="1305" width="11.44140625" style="16" customWidth="1"/>
    <col min="1306" max="1501" width="5.6640625" style="16"/>
    <col min="1502" max="1502" width="9.5546875" style="16" customWidth="1"/>
    <col min="1503" max="1503" width="6.5546875" style="16" bestFit="1" customWidth="1"/>
    <col min="1504" max="1504" width="5.6640625" style="16"/>
    <col min="1505" max="1515" width="7.6640625" style="16" customWidth="1"/>
    <col min="1516" max="1516" width="4.6640625" style="16" customWidth="1"/>
    <col min="1517" max="1517" width="7.6640625" style="16" customWidth="1"/>
    <col min="1518" max="1518" width="6.33203125" style="16" customWidth="1"/>
    <col min="1519" max="1519" width="47.6640625" style="16" bestFit="1" customWidth="1"/>
    <col min="1520" max="1521" width="6.33203125" style="16" bestFit="1" customWidth="1"/>
    <col min="1522" max="1522" width="6.6640625" style="16" bestFit="1" customWidth="1"/>
    <col min="1523" max="1523" width="5.6640625" style="16"/>
    <col min="1524" max="1525" width="6.33203125" style="16" bestFit="1" customWidth="1"/>
    <col min="1526" max="1543" width="5.6640625" style="16"/>
    <col min="1544" max="1544" width="6.5546875" style="16" bestFit="1" customWidth="1"/>
    <col min="1545" max="1545" width="18.6640625" style="16" customWidth="1"/>
    <col min="1546" max="1546" width="4.33203125" style="16" customWidth="1"/>
    <col min="1547" max="1547" width="10.6640625" style="16" customWidth="1"/>
    <col min="1548" max="1559" width="9.5546875" style="16" customWidth="1"/>
    <col min="1560" max="1560" width="10.44140625" style="16" customWidth="1"/>
    <col min="1561" max="1561" width="11.44140625" style="16" customWidth="1"/>
    <col min="1562" max="1757" width="5.6640625" style="16"/>
    <col min="1758" max="1758" width="9.5546875" style="16" customWidth="1"/>
    <col min="1759" max="1759" width="6.5546875" style="16" bestFit="1" customWidth="1"/>
    <col min="1760" max="1760" width="5.6640625" style="16"/>
    <col min="1761" max="1771" width="7.6640625" style="16" customWidth="1"/>
    <col min="1772" max="1772" width="4.6640625" style="16" customWidth="1"/>
    <col min="1773" max="1773" width="7.6640625" style="16" customWidth="1"/>
    <col min="1774" max="1774" width="6.33203125" style="16" customWidth="1"/>
    <col min="1775" max="1775" width="47.6640625" style="16" bestFit="1" customWidth="1"/>
    <col min="1776" max="1777" width="6.33203125" style="16" bestFit="1" customWidth="1"/>
    <col min="1778" max="1778" width="6.6640625" style="16" bestFit="1" customWidth="1"/>
    <col min="1779" max="1779" width="5.6640625" style="16"/>
    <col min="1780" max="1781" width="6.33203125" style="16" bestFit="1" customWidth="1"/>
    <col min="1782" max="1799" width="5.6640625" style="16"/>
    <col min="1800" max="1800" width="6.5546875" style="16" bestFit="1" customWidth="1"/>
    <col min="1801" max="1801" width="18.6640625" style="16" customWidth="1"/>
    <col min="1802" max="1802" width="4.33203125" style="16" customWidth="1"/>
    <col min="1803" max="1803" width="10.6640625" style="16" customWidth="1"/>
    <col min="1804" max="1815" width="9.5546875" style="16" customWidth="1"/>
    <col min="1816" max="1816" width="10.44140625" style="16" customWidth="1"/>
    <col min="1817" max="1817" width="11.44140625" style="16" customWidth="1"/>
    <col min="1818" max="2013" width="5.6640625" style="16"/>
    <col min="2014" max="2014" width="9.5546875" style="16" customWidth="1"/>
    <col min="2015" max="2015" width="6.5546875" style="16" bestFit="1" customWidth="1"/>
    <col min="2016" max="2016" width="5.6640625" style="16"/>
    <col min="2017" max="2027" width="7.6640625" style="16" customWidth="1"/>
    <col min="2028" max="2028" width="4.6640625" style="16" customWidth="1"/>
    <col min="2029" max="2029" width="7.6640625" style="16" customWidth="1"/>
    <col min="2030" max="2030" width="6.33203125" style="16" customWidth="1"/>
    <col min="2031" max="2031" width="47.6640625" style="16" bestFit="1" customWidth="1"/>
    <col min="2032" max="2033" width="6.33203125" style="16" bestFit="1" customWidth="1"/>
    <col min="2034" max="2034" width="6.6640625" style="16" bestFit="1" customWidth="1"/>
    <col min="2035" max="2035" width="5.6640625" style="16"/>
    <col min="2036" max="2037" width="6.33203125" style="16" bestFit="1" customWidth="1"/>
    <col min="2038" max="2055" width="5.6640625" style="16"/>
    <col min="2056" max="2056" width="6.5546875" style="16" bestFit="1" customWidth="1"/>
    <col min="2057" max="2057" width="18.6640625" style="16" customWidth="1"/>
    <col min="2058" max="2058" width="4.33203125" style="16" customWidth="1"/>
    <col min="2059" max="2059" width="10.6640625" style="16" customWidth="1"/>
    <col min="2060" max="2071" width="9.5546875" style="16" customWidth="1"/>
    <col min="2072" max="2072" width="10.44140625" style="16" customWidth="1"/>
    <col min="2073" max="2073" width="11.44140625" style="16" customWidth="1"/>
    <col min="2074" max="2269" width="5.6640625" style="16"/>
    <col min="2270" max="2270" width="9.5546875" style="16" customWidth="1"/>
    <col min="2271" max="2271" width="6.5546875" style="16" bestFit="1" customWidth="1"/>
    <col min="2272" max="2272" width="5.6640625" style="16"/>
    <col min="2273" max="2283" width="7.6640625" style="16" customWidth="1"/>
    <col min="2284" max="2284" width="4.6640625" style="16" customWidth="1"/>
    <col min="2285" max="2285" width="7.6640625" style="16" customWidth="1"/>
    <col min="2286" max="2286" width="6.33203125" style="16" customWidth="1"/>
    <col min="2287" max="2287" width="47.6640625" style="16" bestFit="1" customWidth="1"/>
    <col min="2288" max="2289" width="6.33203125" style="16" bestFit="1" customWidth="1"/>
    <col min="2290" max="2290" width="6.6640625" style="16" bestFit="1" customWidth="1"/>
    <col min="2291" max="2291" width="5.6640625" style="16"/>
    <col min="2292" max="2293" width="6.33203125" style="16" bestFit="1" customWidth="1"/>
    <col min="2294" max="2311" width="5.6640625" style="16"/>
    <col min="2312" max="2312" width="6.5546875" style="16" bestFit="1" customWidth="1"/>
    <col min="2313" max="2313" width="18.6640625" style="16" customWidth="1"/>
    <col min="2314" max="2314" width="4.33203125" style="16" customWidth="1"/>
    <col min="2315" max="2315" width="10.6640625" style="16" customWidth="1"/>
    <col min="2316" max="2327" width="9.5546875" style="16" customWidth="1"/>
    <col min="2328" max="2328" width="10.44140625" style="16" customWidth="1"/>
    <col min="2329" max="2329" width="11.44140625" style="16" customWidth="1"/>
    <col min="2330" max="2525" width="5.6640625" style="16"/>
    <col min="2526" max="2526" width="9.5546875" style="16" customWidth="1"/>
    <col min="2527" max="2527" width="6.5546875" style="16" bestFit="1" customWidth="1"/>
    <col min="2528" max="2528" width="5.6640625" style="16"/>
    <col min="2529" max="2539" width="7.6640625" style="16" customWidth="1"/>
    <col min="2540" max="2540" width="4.6640625" style="16" customWidth="1"/>
    <col min="2541" max="2541" width="7.6640625" style="16" customWidth="1"/>
    <col min="2542" max="2542" width="6.33203125" style="16" customWidth="1"/>
    <col min="2543" max="2543" width="47.6640625" style="16" bestFit="1" customWidth="1"/>
    <col min="2544" max="2545" width="6.33203125" style="16" bestFit="1" customWidth="1"/>
    <col min="2546" max="2546" width="6.6640625" style="16" bestFit="1" customWidth="1"/>
    <col min="2547" max="2547" width="5.6640625" style="16"/>
    <col min="2548" max="2549" width="6.33203125" style="16" bestFit="1" customWidth="1"/>
    <col min="2550" max="2567" width="5.6640625" style="16"/>
    <col min="2568" max="2568" width="6.5546875" style="16" bestFit="1" customWidth="1"/>
    <col min="2569" max="2569" width="18.6640625" style="16" customWidth="1"/>
    <col min="2570" max="2570" width="4.33203125" style="16" customWidth="1"/>
    <col min="2571" max="2571" width="10.6640625" style="16" customWidth="1"/>
    <col min="2572" max="2583" width="9.5546875" style="16" customWidth="1"/>
    <col min="2584" max="2584" width="10.44140625" style="16" customWidth="1"/>
    <col min="2585" max="2585" width="11.44140625" style="16" customWidth="1"/>
    <col min="2586" max="2781" width="5.6640625" style="16"/>
    <col min="2782" max="2782" width="9.5546875" style="16" customWidth="1"/>
    <col min="2783" max="2783" width="6.5546875" style="16" bestFit="1" customWidth="1"/>
    <col min="2784" max="2784" width="5.6640625" style="16"/>
    <col min="2785" max="2795" width="7.6640625" style="16" customWidth="1"/>
    <col min="2796" max="2796" width="4.6640625" style="16" customWidth="1"/>
    <col min="2797" max="2797" width="7.6640625" style="16" customWidth="1"/>
    <col min="2798" max="2798" width="6.33203125" style="16" customWidth="1"/>
    <col min="2799" max="2799" width="47.6640625" style="16" bestFit="1" customWidth="1"/>
    <col min="2800" max="2801" width="6.33203125" style="16" bestFit="1" customWidth="1"/>
    <col min="2802" max="2802" width="6.6640625" style="16" bestFit="1" customWidth="1"/>
    <col min="2803" max="2803" width="5.6640625" style="16"/>
    <col min="2804" max="2805" width="6.33203125" style="16" bestFit="1" customWidth="1"/>
    <col min="2806" max="2823" width="5.6640625" style="16"/>
    <col min="2824" max="2824" width="6.5546875" style="16" bestFit="1" customWidth="1"/>
    <col min="2825" max="2825" width="18.6640625" style="16" customWidth="1"/>
    <col min="2826" max="2826" width="4.33203125" style="16" customWidth="1"/>
    <col min="2827" max="2827" width="10.6640625" style="16" customWidth="1"/>
    <col min="2828" max="2839" width="9.5546875" style="16" customWidth="1"/>
    <col min="2840" max="2840" width="10.44140625" style="16" customWidth="1"/>
    <col min="2841" max="2841" width="11.44140625" style="16" customWidth="1"/>
    <col min="2842" max="3037" width="5.6640625" style="16"/>
    <col min="3038" max="3038" width="9.5546875" style="16" customWidth="1"/>
    <col min="3039" max="3039" width="6.5546875" style="16" bestFit="1" customWidth="1"/>
    <col min="3040" max="3040" width="5.6640625" style="16"/>
    <col min="3041" max="3051" width="7.6640625" style="16" customWidth="1"/>
    <col min="3052" max="3052" width="4.6640625" style="16" customWidth="1"/>
    <col min="3053" max="3053" width="7.6640625" style="16" customWidth="1"/>
    <col min="3054" max="3054" width="6.33203125" style="16" customWidth="1"/>
    <col min="3055" max="3055" width="47.6640625" style="16" bestFit="1" customWidth="1"/>
    <col min="3056" max="3057" width="6.33203125" style="16" bestFit="1" customWidth="1"/>
    <col min="3058" max="3058" width="6.6640625" style="16" bestFit="1" customWidth="1"/>
    <col min="3059" max="3059" width="5.6640625" style="16"/>
    <col min="3060" max="3061" width="6.33203125" style="16" bestFit="1" customWidth="1"/>
    <col min="3062" max="3079" width="5.6640625" style="16"/>
    <col min="3080" max="3080" width="6.5546875" style="16" bestFit="1" customWidth="1"/>
    <col min="3081" max="3081" width="18.6640625" style="16" customWidth="1"/>
    <col min="3082" max="3082" width="4.33203125" style="16" customWidth="1"/>
    <col min="3083" max="3083" width="10.6640625" style="16" customWidth="1"/>
    <col min="3084" max="3095" width="9.5546875" style="16" customWidth="1"/>
    <col min="3096" max="3096" width="10.44140625" style="16" customWidth="1"/>
    <col min="3097" max="3097" width="11.44140625" style="16" customWidth="1"/>
    <col min="3098" max="3293" width="5.6640625" style="16"/>
    <col min="3294" max="3294" width="9.5546875" style="16" customWidth="1"/>
    <col min="3295" max="3295" width="6.5546875" style="16" bestFit="1" customWidth="1"/>
    <col min="3296" max="3296" width="5.6640625" style="16"/>
    <col min="3297" max="3307" width="7.6640625" style="16" customWidth="1"/>
    <col min="3308" max="3308" width="4.6640625" style="16" customWidth="1"/>
    <col min="3309" max="3309" width="7.6640625" style="16" customWidth="1"/>
    <col min="3310" max="3310" width="6.33203125" style="16" customWidth="1"/>
    <col min="3311" max="3311" width="47.6640625" style="16" bestFit="1" customWidth="1"/>
    <col min="3312" max="3313" width="6.33203125" style="16" bestFit="1" customWidth="1"/>
    <col min="3314" max="3314" width="6.6640625" style="16" bestFit="1" customWidth="1"/>
    <col min="3315" max="3315" width="5.6640625" style="16"/>
    <col min="3316" max="3317" width="6.33203125" style="16" bestFit="1" customWidth="1"/>
    <col min="3318" max="3335" width="5.6640625" style="16"/>
    <col min="3336" max="3336" width="6.5546875" style="16" bestFit="1" customWidth="1"/>
    <col min="3337" max="3337" width="18.6640625" style="16" customWidth="1"/>
    <col min="3338" max="3338" width="4.33203125" style="16" customWidth="1"/>
    <col min="3339" max="3339" width="10.6640625" style="16" customWidth="1"/>
    <col min="3340" max="3351" width="9.5546875" style="16" customWidth="1"/>
    <col min="3352" max="3352" width="10.44140625" style="16" customWidth="1"/>
    <col min="3353" max="3353" width="11.44140625" style="16" customWidth="1"/>
    <col min="3354" max="3549" width="5.6640625" style="16"/>
    <col min="3550" max="3550" width="9.5546875" style="16" customWidth="1"/>
    <col min="3551" max="3551" width="6.5546875" style="16" bestFit="1" customWidth="1"/>
    <col min="3552" max="3552" width="5.6640625" style="16"/>
    <col min="3553" max="3563" width="7.6640625" style="16" customWidth="1"/>
    <col min="3564" max="3564" width="4.6640625" style="16" customWidth="1"/>
    <col min="3565" max="3565" width="7.6640625" style="16" customWidth="1"/>
    <col min="3566" max="3566" width="6.33203125" style="16" customWidth="1"/>
    <col min="3567" max="3567" width="47.6640625" style="16" bestFit="1" customWidth="1"/>
    <col min="3568" max="3569" width="6.33203125" style="16" bestFit="1" customWidth="1"/>
    <col min="3570" max="3570" width="6.6640625" style="16" bestFit="1" customWidth="1"/>
    <col min="3571" max="3571" width="5.6640625" style="16"/>
    <col min="3572" max="3573" width="6.33203125" style="16" bestFit="1" customWidth="1"/>
    <col min="3574" max="3591" width="5.6640625" style="16"/>
    <col min="3592" max="3592" width="6.5546875" style="16" bestFit="1" customWidth="1"/>
    <col min="3593" max="3593" width="18.6640625" style="16" customWidth="1"/>
    <col min="3594" max="3594" width="4.33203125" style="16" customWidth="1"/>
    <col min="3595" max="3595" width="10.6640625" style="16" customWidth="1"/>
    <col min="3596" max="3607" width="9.5546875" style="16" customWidth="1"/>
    <col min="3608" max="3608" width="10.44140625" style="16" customWidth="1"/>
    <col min="3609" max="3609" width="11.44140625" style="16" customWidth="1"/>
    <col min="3610" max="3805" width="5.6640625" style="16"/>
    <col min="3806" max="3806" width="9.5546875" style="16" customWidth="1"/>
    <col min="3807" max="3807" width="6.5546875" style="16" bestFit="1" customWidth="1"/>
    <col min="3808" max="3808" width="5.6640625" style="16"/>
    <col min="3809" max="3819" width="7.6640625" style="16" customWidth="1"/>
    <col min="3820" max="3820" width="4.6640625" style="16" customWidth="1"/>
    <col min="3821" max="3821" width="7.6640625" style="16" customWidth="1"/>
    <col min="3822" max="3822" width="6.33203125" style="16" customWidth="1"/>
    <col min="3823" max="3823" width="47.6640625" style="16" bestFit="1" customWidth="1"/>
    <col min="3824" max="3825" width="6.33203125" style="16" bestFit="1" customWidth="1"/>
    <col min="3826" max="3826" width="6.6640625" style="16" bestFit="1" customWidth="1"/>
    <col min="3827" max="3827" width="5.6640625" style="16"/>
    <col min="3828" max="3829" width="6.33203125" style="16" bestFit="1" customWidth="1"/>
    <col min="3830" max="3847" width="5.6640625" style="16"/>
    <col min="3848" max="3848" width="6.5546875" style="16" bestFit="1" customWidth="1"/>
    <col min="3849" max="3849" width="18.6640625" style="16" customWidth="1"/>
    <col min="3850" max="3850" width="4.33203125" style="16" customWidth="1"/>
    <col min="3851" max="3851" width="10.6640625" style="16" customWidth="1"/>
    <col min="3852" max="3863" width="9.5546875" style="16" customWidth="1"/>
    <col min="3864" max="3864" width="10.44140625" style="16" customWidth="1"/>
    <col min="3865" max="3865" width="11.44140625" style="16" customWidth="1"/>
    <col min="3866" max="4061" width="5.6640625" style="16"/>
    <col min="4062" max="4062" width="9.5546875" style="16" customWidth="1"/>
    <col min="4063" max="4063" width="6.5546875" style="16" bestFit="1" customWidth="1"/>
    <col min="4064" max="4064" width="5.6640625" style="16"/>
    <col min="4065" max="4075" width="7.6640625" style="16" customWidth="1"/>
    <col min="4076" max="4076" width="4.6640625" style="16" customWidth="1"/>
    <col min="4077" max="4077" width="7.6640625" style="16" customWidth="1"/>
    <col min="4078" max="4078" width="6.33203125" style="16" customWidth="1"/>
    <col min="4079" max="4079" width="47.6640625" style="16" bestFit="1" customWidth="1"/>
    <col min="4080" max="4081" width="6.33203125" style="16" bestFit="1" customWidth="1"/>
    <col min="4082" max="4082" width="6.6640625" style="16" bestFit="1" customWidth="1"/>
    <col min="4083" max="4083" width="5.6640625" style="16"/>
    <col min="4084" max="4085" width="6.33203125" style="16" bestFit="1" customWidth="1"/>
    <col min="4086" max="4103" width="5.6640625" style="16"/>
    <col min="4104" max="4104" width="6.5546875" style="16" bestFit="1" customWidth="1"/>
    <col min="4105" max="4105" width="18.6640625" style="16" customWidth="1"/>
    <col min="4106" max="4106" width="4.33203125" style="16" customWidth="1"/>
    <col min="4107" max="4107" width="10.6640625" style="16" customWidth="1"/>
    <col min="4108" max="4119" width="9.5546875" style="16" customWidth="1"/>
    <col min="4120" max="4120" width="10.44140625" style="16" customWidth="1"/>
    <col min="4121" max="4121" width="11.44140625" style="16" customWidth="1"/>
    <col min="4122" max="4317" width="5.6640625" style="16"/>
    <col min="4318" max="4318" width="9.5546875" style="16" customWidth="1"/>
    <col min="4319" max="4319" width="6.5546875" style="16" bestFit="1" customWidth="1"/>
    <col min="4320" max="4320" width="5.6640625" style="16"/>
    <col min="4321" max="4331" width="7.6640625" style="16" customWidth="1"/>
    <col min="4332" max="4332" width="4.6640625" style="16" customWidth="1"/>
    <col min="4333" max="4333" width="7.6640625" style="16" customWidth="1"/>
    <col min="4334" max="4334" width="6.33203125" style="16" customWidth="1"/>
    <col min="4335" max="4335" width="47.6640625" style="16" bestFit="1" customWidth="1"/>
    <col min="4336" max="4337" width="6.33203125" style="16" bestFit="1" customWidth="1"/>
    <col min="4338" max="4338" width="6.6640625" style="16" bestFit="1" customWidth="1"/>
    <col min="4339" max="4339" width="5.6640625" style="16"/>
    <col min="4340" max="4341" width="6.33203125" style="16" bestFit="1" customWidth="1"/>
    <col min="4342" max="4359" width="5.6640625" style="16"/>
    <col min="4360" max="4360" width="6.5546875" style="16" bestFit="1" customWidth="1"/>
    <col min="4361" max="4361" width="18.6640625" style="16" customWidth="1"/>
    <col min="4362" max="4362" width="4.33203125" style="16" customWidth="1"/>
    <col min="4363" max="4363" width="10.6640625" style="16" customWidth="1"/>
    <col min="4364" max="4375" width="9.5546875" style="16" customWidth="1"/>
    <col min="4376" max="4376" width="10.44140625" style="16" customWidth="1"/>
    <col min="4377" max="4377" width="11.44140625" style="16" customWidth="1"/>
    <col min="4378" max="4573" width="5.6640625" style="16"/>
    <col min="4574" max="4574" width="9.5546875" style="16" customWidth="1"/>
    <col min="4575" max="4575" width="6.5546875" style="16" bestFit="1" customWidth="1"/>
    <col min="4576" max="4576" width="5.6640625" style="16"/>
    <col min="4577" max="4587" width="7.6640625" style="16" customWidth="1"/>
    <col min="4588" max="4588" width="4.6640625" style="16" customWidth="1"/>
    <col min="4589" max="4589" width="7.6640625" style="16" customWidth="1"/>
    <col min="4590" max="4590" width="6.33203125" style="16" customWidth="1"/>
    <col min="4591" max="4591" width="47.6640625" style="16" bestFit="1" customWidth="1"/>
    <col min="4592" max="4593" width="6.33203125" style="16" bestFit="1" customWidth="1"/>
    <col min="4594" max="4594" width="6.6640625" style="16" bestFit="1" customWidth="1"/>
    <col min="4595" max="4595" width="5.6640625" style="16"/>
    <col min="4596" max="4597" width="6.33203125" style="16" bestFit="1" customWidth="1"/>
    <col min="4598" max="4615" width="5.6640625" style="16"/>
    <col min="4616" max="4616" width="6.5546875" style="16" bestFit="1" customWidth="1"/>
    <col min="4617" max="4617" width="18.6640625" style="16" customWidth="1"/>
    <col min="4618" max="4618" width="4.33203125" style="16" customWidth="1"/>
    <col min="4619" max="4619" width="10.6640625" style="16" customWidth="1"/>
    <col min="4620" max="4631" width="9.5546875" style="16" customWidth="1"/>
    <col min="4632" max="4632" width="10.44140625" style="16" customWidth="1"/>
    <col min="4633" max="4633" width="11.44140625" style="16" customWidth="1"/>
    <col min="4634" max="4829" width="5.6640625" style="16"/>
    <col min="4830" max="4830" width="9.5546875" style="16" customWidth="1"/>
    <col min="4831" max="4831" width="6.5546875" style="16" bestFit="1" customWidth="1"/>
    <col min="4832" max="4832" width="5.6640625" style="16"/>
    <col min="4833" max="4843" width="7.6640625" style="16" customWidth="1"/>
    <col min="4844" max="4844" width="4.6640625" style="16" customWidth="1"/>
    <col min="4845" max="4845" width="7.6640625" style="16" customWidth="1"/>
    <col min="4846" max="4846" width="6.33203125" style="16" customWidth="1"/>
    <col min="4847" max="4847" width="47.6640625" style="16" bestFit="1" customWidth="1"/>
    <col min="4848" max="4849" width="6.33203125" style="16" bestFit="1" customWidth="1"/>
    <col min="4850" max="4850" width="6.6640625" style="16" bestFit="1" customWidth="1"/>
    <col min="4851" max="4851" width="5.6640625" style="16"/>
    <col min="4852" max="4853" width="6.33203125" style="16" bestFit="1" customWidth="1"/>
    <col min="4854" max="4871" width="5.6640625" style="16"/>
    <col min="4872" max="4872" width="6.5546875" style="16" bestFit="1" customWidth="1"/>
    <col min="4873" max="4873" width="18.6640625" style="16" customWidth="1"/>
    <col min="4874" max="4874" width="4.33203125" style="16" customWidth="1"/>
    <col min="4875" max="4875" width="10.6640625" style="16" customWidth="1"/>
    <col min="4876" max="4887" width="9.5546875" style="16" customWidth="1"/>
    <col min="4888" max="4888" width="10.44140625" style="16" customWidth="1"/>
    <col min="4889" max="4889" width="11.44140625" style="16" customWidth="1"/>
    <col min="4890" max="5085" width="5.6640625" style="16"/>
    <col min="5086" max="5086" width="9.5546875" style="16" customWidth="1"/>
    <col min="5087" max="5087" width="6.5546875" style="16" bestFit="1" customWidth="1"/>
    <col min="5088" max="5088" width="5.6640625" style="16"/>
    <col min="5089" max="5099" width="7.6640625" style="16" customWidth="1"/>
    <col min="5100" max="5100" width="4.6640625" style="16" customWidth="1"/>
    <col min="5101" max="5101" width="7.6640625" style="16" customWidth="1"/>
    <col min="5102" max="5102" width="6.33203125" style="16" customWidth="1"/>
    <col min="5103" max="5103" width="47.6640625" style="16" bestFit="1" customWidth="1"/>
    <col min="5104" max="5105" width="6.33203125" style="16" bestFit="1" customWidth="1"/>
    <col min="5106" max="5106" width="6.6640625" style="16" bestFit="1" customWidth="1"/>
    <col min="5107" max="5107" width="5.6640625" style="16"/>
    <col min="5108" max="5109" width="6.33203125" style="16" bestFit="1" customWidth="1"/>
    <col min="5110" max="5127" width="5.6640625" style="16"/>
    <col min="5128" max="5128" width="6.5546875" style="16" bestFit="1" customWidth="1"/>
    <col min="5129" max="5129" width="18.6640625" style="16" customWidth="1"/>
    <col min="5130" max="5130" width="4.33203125" style="16" customWidth="1"/>
    <col min="5131" max="5131" width="10.6640625" style="16" customWidth="1"/>
    <col min="5132" max="5143" width="9.5546875" style="16" customWidth="1"/>
    <col min="5144" max="5144" width="10.44140625" style="16" customWidth="1"/>
    <col min="5145" max="5145" width="11.44140625" style="16" customWidth="1"/>
    <col min="5146" max="5341" width="5.6640625" style="16"/>
    <col min="5342" max="5342" width="9.5546875" style="16" customWidth="1"/>
    <col min="5343" max="5343" width="6.5546875" style="16" bestFit="1" customWidth="1"/>
    <col min="5344" max="5344" width="5.6640625" style="16"/>
    <col min="5345" max="5355" width="7.6640625" style="16" customWidth="1"/>
    <col min="5356" max="5356" width="4.6640625" style="16" customWidth="1"/>
    <col min="5357" max="5357" width="7.6640625" style="16" customWidth="1"/>
    <col min="5358" max="5358" width="6.33203125" style="16" customWidth="1"/>
    <col min="5359" max="5359" width="47.6640625" style="16" bestFit="1" customWidth="1"/>
    <col min="5360" max="5361" width="6.33203125" style="16" bestFit="1" customWidth="1"/>
    <col min="5362" max="5362" width="6.6640625" style="16" bestFit="1" customWidth="1"/>
    <col min="5363" max="5363" width="5.6640625" style="16"/>
    <col min="5364" max="5365" width="6.33203125" style="16" bestFit="1" customWidth="1"/>
    <col min="5366" max="5383" width="5.6640625" style="16"/>
    <col min="5384" max="5384" width="6.5546875" style="16" bestFit="1" customWidth="1"/>
    <col min="5385" max="5385" width="18.6640625" style="16" customWidth="1"/>
    <col min="5386" max="5386" width="4.33203125" style="16" customWidth="1"/>
    <col min="5387" max="5387" width="10.6640625" style="16" customWidth="1"/>
    <col min="5388" max="5399" width="9.5546875" style="16" customWidth="1"/>
    <col min="5400" max="5400" width="10.44140625" style="16" customWidth="1"/>
    <col min="5401" max="5401" width="11.44140625" style="16" customWidth="1"/>
    <col min="5402" max="5597" width="5.6640625" style="16"/>
    <col min="5598" max="5598" width="9.5546875" style="16" customWidth="1"/>
    <col min="5599" max="5599" width="6.5546875" style="16" bestFit="1" customWidth="1"/>
    <col min="5600" max="5600" width="5.6640625" style="16"/>
    <col min="5601" max="5611" width="7.6640625" style="16" customWidth="1"/>
    <col min="5612" max="5612" width="4.6640625" style="16" customWidth="1"/>
    <col min="5613" max="5613" width="7.6640625" style="16" customWidth="1"/>
    <col min="5614" max="5614" width="6.33203125" style="16" customWidth="1"/>
    <col min="5615" max="5615" width="47.6640625" style="16" bestFit="1" customWidth="1"/>
    <col min="5616" max="5617" width="6.33203125" style="16" bestFit="1" customWidth="1"/>
    <col min="5618" max="5618" width="6.6640625" style="16" bestFit="1" customWidth="1"/>
    <col min="5619" max="5619" width="5.6640625" style="16"/>
    <col min="5620" max="5621" width="6.33203125" style="16" bestFit="1" customWidth="1"/>
    <col min="5622" max="5639" width="5.6640625" style="16"/>
    <col min="5640" max="5640" width="6.5546875" style="16" bestFit="1" customWidth="1"/>
    <col min="5641" max="5641" width="18.6640625" style="16" customWidth="1"/>
    <col min="5642" max="5642" width="4.33203125" style="16" customWidth="1"/>
    <col min="5643" max="5643" width="10.6640625" style="16" customWidth="1"/>
    <col min="5644" max="5655" width="9.5546875" style="16" customWidth="1"/>
    <col min="5656" max="5656" width="10.44140625" style="16" customWidth="1"/>
    <col min="5657" max="5657" width="11.44140625" style="16" customWidth="1"/>
    <col min="5658" max="5853" width="5.6640625" style="16"/>
    <col min="5854" max="5854" width="9.5546875" style="16" customWidth="1"/>
    <col min="5855" max="5855" width="6.5546875" style="16" bestFit="1" customWidth="1"/>
    <col min="5856" max="5856" width="5.6640625" style="16"/>
    <col min="5857" max="5867" width="7.6640625" style="16" customWidth="1"/>
    <col min="5868" max="5868" width="4.6640625" style="16" customWidth="1"/>
    <col min="5869" max="5869" width="7.6640625" style="16" customWidth="1"/>
    <col min="5870" max="5870" width="6.33203125" style="16" customWidth="1"/>
    <col min="5871" max="5871" width="47.6640625" style="16" bestFit="1" customWidth="1"/>
    <col min="5872" max="5873" width="6.33203125" style="16" bestFit="1" customWidth="1"/>
    <col min="5874" max="5874" width="6.6640625" style="16" bestFit="1" customWidth="1"/>
    <col min="5875" max="5875" width="5.6640625" style="16"/>
    <col min="5876" max="5877" width="6.33203125" style="16" bestFit="1" customWidth="1"/>
    <col min="5878" max="5895" width="5.6640625" style="16"/>
    <col min="5896" max="5896" width="6.5546875" style="16" bestFit="1" customWidth="1"/>
    <col min="5897" max="5897" width="18.6640625" style="16" customWidth="1"/>
    <col min="5898" max="5898" width="4.33203125" style="16" customWidth="1"/>
    <col min="5899" max="5899" width="10.6640625" style="16" customWidth="1"/>
    <col min="5900" max="5911" width="9.5546875" style="16" customWidth="1"/>
    <col min="5912" max="5912" width="10.44140625" style="16" customWidth="1"/>
    <col min="5913" max="5913" width="11.44140625" style="16" customWidth="1"/>
    <col min="5914" max="6109" width="5.6640625" style="16"/>
    <col min="6110" max="6110" width="9.5546875" style="16" customWidth="1"/>
    <col min="6111" max="6111" width="6.5546875" style="16" bestFit="1" customWidth="1"/>
    <col min="6112" max="6112" width="5.6640625" style="16"/>
    <col min="6113" max="6123" width="7.6640625" style="16" customWidth="1"/>
    <col min="6124" max="6124" width="4.6640625" style="16" customWidth="1"/>
    <col min="6125" max="6125" width="7.6640625" style="16" customWidth="1"/>
    <col min="6126" max="6126" width="6.33203125" style="16" customWidth="1"/>
    <col min="6127" max="6127" width="47.6640625" style="16" bestFit="1" customWidth="1"/>
    <col min="6128" max="6129" width="6.33203125" style="16" bestFit="1" customWidth="1"/>
    <col min="6130" max="6130" width="6.6640625" style="16" bestFit="1" customWidth="1"/>
    <col min="6131" max="6131" width="5.6640625" style="16"/>
    <col min="6132" max="6133" width="6.33203125" style="16" bestFit="1" customWidth="1"/>
    <col min="6134" max="6151" width="5.6640625" style="16"/>
    <col min="6152" max="6152" width="6.5546875" style="16" bestFit="1" customWidth="1"/>
    <col min="6153" max="6153" width="18.6640625" style="16" customWidth="1"/>
    <col min="6154" max="6154" width="4.33203125" style="16" customWidth="1"/>
    <col min="6155" max="6155" width="10.6640625" style="16" customWidth="1"/>
    <col min="6156" max="6167" width="9.5546875" style="16" customWidth="1"/>
    <col min="6168" max="6168" width="10.44140625" style="16" customWidth="1"/>
    <col min="6169" max="6169" width="11.44140625" style="16" customWidth="1"/>
    <col min="6170" max="6365" width="5.6640625" style="16"/>
    <col min="6366" max="6366" width="9.5546875" style="16" customWidth="1"/>
    <col min="6367" max="6367" width="6.5546875" style="16" bestFit="1" customWidth="1"/>
    <col min="6368" max="6368" width="5.6640625" style="16"/>
    <col min="6369" max="6379" width="7.6640625" style="16" customWidth="1"/>
    <col min="6380" max="6380" width="4.6640625" style="16" customWidth="1"/>
    <col min="6381" max="6381" width="7.6640625" style="16" customWidth="1"/>
    <col min="6382" max="6382" width="6.33203125" style="16" customWidth="1"/>
    <col min="6383" max="6383" width="47.6640625" style="16" bestFit="1" customWidth="1"/>
    <col min="6384" max="6385" width="6.33203125" style="16" bestFit="1" customWidth="1"/>
    <col min="6386" max="6386" width="6.6640625" style="16" bestFit="1" customWidth="1"/>
    <col min="6387" max="6387" width="5.6640625" style="16"/>
    <col min="6388" max="6389" width="6.33203125" style="16" bestFit="1" customWidth="1"/>
    <col min="6390" max="6407" width="5.6640625" style="16"/>
    <col min="6408" max="6408" width="6.5546875" style="16" bestFit="1" customWidth="1"/>
    <col min="6409" max="6409" width="18.6640625" style="16" customWidth="1"/>
    <col min="6410" max="6410" width="4.33203125" style="16" customWidth="1"/>
    <col min="6411" max="6411" width="10.6640625" style="16" customWidth="1"/>
    <col min="6412" max="6423" width="9.5546875" style="16" customWidth="1"/>
    <col min="6424" max="6424" width="10.44140625" style="16" customWidth="1"/>
    <col min="6425" max="6425" width="11.44140625" style="16" customWidth="1"/>
    <col min="6426" max="6621" width="5.6640625" style="16"/>
    <col min="6622" max="6622" width="9.5546875" style="16" customWidth="1"/>
    <col min="6623" max="6623" width="6.5546875" style="16" bestFit="1" customWidth="1"/>
    <col min="6624" max="6624" width="5.6640625" style="16"/>
    <col min="6625" max="6635" width="7.6640625" style="16" customWidth="1"/>
    <col min="6636" max="6636" width="4.6640625" style="16" customWidth="1"/>
    <col min="6637" max="6637" width="7.6640625" style="16" customWidth="1"/>
    <col min="6638" max="6638" width="6.33203125" style="16" customWidth="1"/>
    <col min="6639" max="6639" width="47.6640625" style="16" bestFit="1" customWidth="1"/>
    <col min="6640" max="6641" width="6.33203125" style="16" bestFit="1" customWidth="1"/>
    <col min="6642" max="6642" width="6.6640625" style="16" bestFit="1" customWidth="1"/>
    <col min="6643" max="6643" width="5.6640625" style="16"/>
    <col min="6644" max="6645" width="6.33203125" style="16" bestFit="1" customWidth="1"/>
    <col min="6646" max="6663" width="5.6640625" style="16"/>
    <col min="6664" max="6664" width="6.5546875" style="16" bestFit="1" customWidth="1"/>
    <col min="6665" max="6665" width="18.6640625" style="16" customWidth="1"/>
    <col min="6666" max="6666" width="4.33203125" style="16" customWidth="1"/>
    <col min="6667" max="6667" width="10.6640625" style="16" customWidth="1"/>
    <col min="6668" max="6679" width="9.5546875" style="16" customWidth="1"/>
    <col min="6680" max="6680" width="10.44140625" style="16" customWidth="1"/>
    <col min="6681" max="6681" width="11.44140625" style="16" customWidth="1"/>
    <col min="6682" max="6877" width="5.6640625" style="16"/>
    <col min="6878" max="6878" width="9.5546875" style="16" customWidth="1"/>
    <col min="6879" max="6879" width="6.5546875" style="16" bestFit="1" customWidth="1"/>
    <col min="6880" max="6880" width="5.6640625" style="16"/>
    <col min="6881" max="6891" width="7.6640625" style="16" customWidth="1"/>
    <col min="6892" max="6892" width="4.6640625" style="16" customWidth="1"/>
    <col min="6893" max="6893" width="7.6640625" style="16" customWidth="1"/>
    <col min="6894" max="6894" width="6.33203125" style="16" customWidth="1"/>
    <col min="6895" max="6895" width="47.6640625" style="16" bestFit="1" customWidth="1"/>
    <col min="6896" max="6897" width="6.33203125" style="16" bestFit="1" customWidth="1"/>
    <col min="6898" max="6898" width="6.6640625" style="16" bestFit="1" customWidth="1"/>
    <col min="6899" max="6899" width="5.6640625" style="16"/>
    <col min="6900" max="6901" width="6.33203125" style="16" bestFit="1" customWidth="1"/>
    <col min="6902" max="6919" width="5.6640625" style="16"/>
    <col min="6920" max="6920" width="6.5546875" style="16" bestFit="1" customWidth="1"/>
    <col min="6921" max="6921" width="18.6640625" style="16" customWidth="1"/>
    <col min="6922" max="6922" width="4.33203125" style="16" customWidth="1"/>
    <col min="6923" max="6923" width="10.6640625" style="16" customWidth="1"/>
    <col min="6924" max="6935" width="9.5546875" style="16" customWidth="1"/>
    <col min="6936" max="6936" width="10.44140625" style="16" customWidth="1"/>
    <col min="6937" max="6937" width="11.44140625" style="16" customWidth="1"/>
    <col min="6938" max="7133" width="5.6640625" style="16"/>
    <col min="7134" max="7134" width="9.5546875" style="16" customWidth="1"/>
    <col min="7135" max="7135" width="6.5546875" style="16" bestFit="1" customWidth="1"/>
    <col min="7136" max="7136" width="5.6640625" style="16"/>
    <col min="7137" max="7147" width="7.6640625" style="16" customWidth="1"/>
    <col min="7148" max="7148" width="4.6640625" style="16" customWidth="1"/>
    <col min="7149" max="7149" width="7.6640625" style="16" customWidth="1"/>
    <col min="7150" max="7150" width="6.33203125" style="16" customWidth="1"/>
    <col min="7151" max="7151" width="47.6640625" style="16" bestFit="1" customWidth="1"/>
    <col min="7152" max="7153" width="6.33203125" style="16" bestFit="1" customWidth="1"/>
    <col min="7154" max="7154" width="6.6640625" style="16" bestFit="1" customWidth="1"/>
    <col min="7155" max="7155" width="5.6640625" style="16"/>
    <col min="7156" max="7157" width="6.33203125" style="16" bestFit="1" customWidth="1"/>
    <col min="7158" max="7175" width="5.6640625" style="16"/>
    <col min="7176" max="7176" width="6.5546875" style="16" bestFit="1" customWidth="1"/>
    <col min="7177" max="7177" width="18.6640625" style="16" customWidth="1"/>
    <col min="7178" max="7178" width="4.33203125" style="16" customWidth="1"/>
    <col min="7179" max="7179" width="10.6640625" style="16" customWidth="1"/>
    <col min="7180" max="7191" width="9.5546875" style="16" customWidth="1"/>
    <col min="7192" max="7192" width="10.44140625" style="16" customWidth="1"/>
    <col min="7193" max="7193" width="11.44140625" style="16" customWidth="1"/>
    <col min="7194" max="7389" width="5.6640625" style="16"/>
    <col min="7390" max="7390" width="9.5546875" style="16" customWidth="1"/>
    <col min="7391" max="7391" width="6.5546875" style="16" bestFit="1" customWidth="1"/>
    <col min="7392" max="7392" width="5.6640625" style="16"/>
    <col min="7393" max="7403" width="7.6640625" style="16" customWidth="1"/>
    <col min="7404" max="7404" width="4.6640625" style="16" customWidth="1"/>
    <col min="7405" max="7405" width="7.6640625" style="16" customWidth="1"/>
    <col min="7406" max="7406" width="6.33203125" style="16" customWidth="1"/>
    <col min="7407" max="7407" width="47.6640625" style="16" bestFit="1" customWidth="1"/>
    <col min="7408" max="7409" width="6.33203125" style="16" bestFit="1" customWidth="1"/>
    <col min="7410" max="7410" width="6.6640625" style="16" bestFit="1" customWidth="1"/>
    <col min="7411" max="7411" width="5.6640625" style="16"/>
    <col min="7412" max="7413" width="6.33203125" style="16" bestFit="1" customWidth="1"/>
    <col min="7414" max="7431" width="5.6640625" style="16"/>
    <col min="7432" max="7432" width="6.5546875" style="16" bestFit="1" customWidth="1"/>
    <col min="7433" max="7433" width="18.6640625" style="16" customWidth="1"/>
    <col min="7434" max="7434" width="4.33203125" style="16" customWidth="1"/>
    <col min="7435" max="7435" width="10.6640625" style="16" customWidth="1"/>
    <col min="7436" max="7447" width="9.5546875" style="16" customWidth="1"/>
    <col min="7448" max="7448" width="10.44140625" style="16" customWidth="1"/>
    <col min="7449" max="7449" width="11.44140625" style="16" customWidth="1"/>
    <col min="7450" max="7645" width="5.6640625" style="16"/>
    <col min="7646" max="7646" width="9.5546875" style="16" customWidth="1"/>
    <col min="7647" max="7647" width="6.5546875" style="16" bestFit="1" customWidth="1"/>
    <col min="7648" max="7648" width="5.6640625" style="16"/>
    <col min="7649" max="7659" width="7.6640625" style="16" customWidth="1"/>
    <col min="7660" max="7660" width="4.6640625" style="16" customWidth="1"/>
    <col min="7661" max="7661" width="7.6640625" style="16" customWidth="1"/>
    <col min="7662" max="7662" width="6.33203125" style="16" customWidth="1"/>
    <col min="7663" max="7663" width="47.6640625" style="16" bestFit="1" customWidth="1"/>
    <col min="7664" max="7665" width="6.33203125" style="16" bestFit="1" customWidth="1"/>
    <col min="7666" max="7666" width="6.6640625" style="16" bestFit="1" customWidth="1"/>
    <col min="7667" max="7667" width="5.6640625" style="16"/>
    <col min="7668" max="7669" width="6.33203125" style="16" bestFit="1" customWidth="1"/>
    <col min="7670" max="7687" width="5.6640625" style="16"/>
    <col min="7688" max="7688" width="6.5546875" style="16" bestFit="1" customWidth="1"/>
    <col min="7689" max="7689" width="18.6640625" style="16" customWidth="1"/>
    <col min="7690" max="7690" width="4.33203125" style="16" customWidth="1"/>
    <col min="7691" max="7691" width="10.6640625" style="16" customWidth="1"/>
    <col min="7692" max="7703" width="9.5546875" style="16" customWidth="1"/>
    <col min="7704" max="7704" width="10.44140625" style="16" customWidth="1"/>
    <col min="7705" max="7705" width="11.44140625" style="16" customWidth="1"/>
    <col min="7706" max="7901" width="5.6640625" style="16"/>
    <col min="7902" max="7902" width="9.5546875" style="16" customWidth="1"/>
    <col min="7903" max="7903" width="6.5546875" style="16" bestFit="1" customWidth="1"/>
    <col min="7904" max="7904" width="5.6640625" style="16"/>
    <col min="7905" max="7915" width="7.6640625" style="16" customWidth="1"/>
    <col min="7916" max="7916" width="4.6640625" style="16" customWidth="1"/>
    <col min="7917" max="7917" width="7.6640625" style="16" customWidth="1"/>
    <col min="7918" max="7918" width="6.33203125" style="16" customWidth="1"/>
    <col min="7919" max="7919" width="47.6640625" style="16" bestFit="1" customWidth="1"/>
    <col min="7920" max="7921" width="6.33203125" style="16" bestFit="1" customWidth="1"/>
    <col min="7922" max="7922" width="6.6640625" style="16" bestFit="1" customWidth="1"/>
    <col min="7923" max="7923" width="5.6640625" style="16"/>
    <col min="7924" max="7925" width="6.33203125" style="16" bestFit="1" customWidth="1"/>
    <col min="7926" max="7943" width="5.6640625" style="16"/>
    <col min="7944" max="7944" width="6.5546875" style="16" bestFit="1" customWidth="1"/>
    <col min="7945" max="7945" width="18.6640625" style="16" customWidth="1"/>
    <col min="7946" max="7946" width="4.33203125" style="16" customWidth="1"/>
    <col min="7947" max="7947" width="10.6640625" style="16" customWidth="1"/>
    <col min="7948" max="7959" width="9.5546875" style="16" customWidth="1"/>
    <col min="7960" max="7960" width="10.44140625" style="16" customWidth="1"/>
    <col min="7961" max="7961" width="11.44140625" style="16" customWidth="1"/>
    <col min="7962" max="8157" width="5.6640625" style="16"/>
    <col min="8158" max="8158" width="9.5546875" style="16" customWidth="1"/>
    <col min="8159" max="8159" width="6.5546875" style="16" bestFit="1" customWidth="1"/>
    <col min="8160" max="8160" width="5.6640625" style="16"/>
    <col min="8161" max="8171" width="7.6640625" style="16" customWidth="1"/>
    <col min="8172" max="8172" width="4.6640625" style="16" customWidth="1"/>
    <col min="8173" max="8173" width="7.6640625" style="16" customWidth="1"/>
    <col min="8174" max="8174" width="6.33203125" style="16" customWidth="1"/>
    <col min="8175" max="8175" width="47.6640625" style="16" bestFit="1" customWidth="1"/>
    <col min="8176" max="8177" width="6.33203125" style="16" bestFit="1" customWidth="1"/>
    <col min="8178" max="8178" width="6.6640625" style="16" bestFit="1" customWidth="1"/>
    <col min="8179" max="8179" width="5.6640625" style="16"/>
    <col min="8180" max="8181" width="6.33203125" style="16" bestFit="1" customWidth="1"/>
    <col min="8182" max="8199" width="5.6640625" style="16"/>
    <col min="8200" max="8200" width="6.5546875" style="16" bestFit="1" customWidth="1"/>
    <col min="8201" max="8201" width="18.6640625" style="16" customWidth="1"/>
    <col min="8202" max="8202" width="4.33203125" style="16" customWidth="1"/>
    <col min="8203" max="8203" width="10.6640625" style="16" customWidth="1"/>
    <col min="8204" max="8215" width="9.5546875" style="16" customWidth="1"/>
    <col min="8216" max="8216" width="10.44140625" style="16" customWidth="1"/>
    <col min="8217" max="8217" width="11.44140625" style="16" customWidth="1"/>
    <col min="8218" max="8413" width="5.6640625" style="16"/>
    <col min="8414" max="8414" width="9.5546875" style="16" customWidth="1"/>
    <col min="8415" max="8415" width="6.5546875" style="16" bestFit="1" customWidth="1"/>
    <col min="8416" max="8416" width="5.6640625" style="16"/>
    <col min="8417" max="8427" width="7.6640625" style="16" customWidth="1"/>
    <col min="8428" max="8428" width="4.6640625" style="16" customWidth="1"/>
    <col min="8429" max="8429" width="7.6640625" style="16" customWidth="1"/>
    <col min="8430" max="8430" width="6.33203125" style="16" customWidth="1"/>
    <col min="8431" max="8431" width="47.6640625" style="16" bestFit="1" customWidth="1"/>
    <col min="8432" max="8433" width="6.33203125" style="16" bestFit="1" customWidth="1"/>
    <col min="8434" max="8434" width="6.6640625" style="16" bestFit="1" customWidth="1"/>
    <col min="8435" max="8435" width="5.6640625" style="16"/>
    <col min="8436" max="8437" width="6.33203125" style="16" bestFit="1" customWidth="1"/>
    <col min="8438" max="8455" width="5.6640625" style="16"/>
    <col min="8456" max="8456" width="6.5546875" style="16" bestFit="1" customWidth="1"/>
    <col min="8457" max="8457" width="18.6640625" style="16" customWidth="1"/>
    <col min="8458" max="8458" width="4.33203125" style="16" customWidth="1"/>
    <col min="8459" max="8459" width="10.6640625" style="16" customWidth="1"/>
    <col min="8460" max="8471" width="9.5546875" style="16" customWidth="1"/>
    <col min="8472" max="8472" width="10.44140625" style="16" customWidth="1"/>
    <col min="8473" max="8473" width="11.44140625" style="16" customWidth="1"/>
    <col min="8474" max="8669" width="5.6640625" style="16"/>
    <col min="8670" max="8670" width="9.5546875" style="16" customWidth="1"/>
    <col min="8671" max="8671" width="6.5546875" style="16" bestFit="1" customWidth="1"/>
    <col min="8672" max="8672" width="5.6640625" style="16"/>
    <col min="8673" max="8683" width="7.6640625" style="16" customWidth="1"/>
    <col min="8684" max="8684" width="4.6640625" style="16" customWidth="1"/>
    <col min="8685" max="8685" width="7.6640625" style="16" customWidth="1"/>
    <col min="8686" max="8686" width="6.33203125" style="16" customWidth="1"/>
    <col min="8687" max="8687" width="47.6640625" style="16" bestFit="1" customWidth="1"/>
    <col min="8688" max="8689" width="6.33203125" style="16" bestFit="1" customWidth="1"/>
    <col min="8690" max="8690" width="6.6640625" style="16" bestFit="1" customWidth="1"/>
    <col min="8691" max="8691" width="5.6640625" style="16"/>
    <col min="8692" max="8693" width="6.33203125" style="16" bestFit="1" customWidth="1"/>
    <col min="8694" max="8711" width="5.6640625" style="16"/>
    <col min="8712" max="8712" width="6.5546875" style="16" bestFit="1" customWidth="1"/>
    <col min="8713" max="8713" width="18.6640625" style="16" customWidth="1"/>
    <col min="8714" max="8714" width="4.33203125" style="16" customWidth="1"/>
    <col min="8715" max="8715" width="10.6640625" style="16" customWidth="1"/>
    <col min="8716" max="8727" width="9.5546875" style="16" customWidth="1"/>
    <col min="8728" max="8728" width="10.44140625" style="16" customWidth="1"/>
    <col min="8729" max="8729" width="11.44140625" style="16" customWidth="1"/>
    <col min="8730" max="8925" width="5.6640625" style="16"/>
    <col min="8926" max="8926" width="9.5546875" style="16" customWidth="1"/>
    <col min="8927" max="8927" width="6.5546875" style="16" bestFit="1" customWidth="1"/>
    <col min="8928" max="8928" width="5.6640625" style="16"/>
    <col min="8929" max="8939" width="7.6640625" style="16" customWidth="1"/>
    <col min="8940" max="8940" width="4.6640625" style="16" customWidth="1"/>
    <col min="8941" max="8941" width="7.6640625" style="16" customWidth="1"/>
    <col min="8942" max="8942" width="6.33203125" style="16" customWidth="1"/>
    <col min="8943" max="8943" width="47.6640625" style="16" bestFit="1" customWidth="1"/>
    <col min="8944" max="8945" width="6.33203125" style="16" bestFit="1" customWidth="1"/>
    <col min="8946" max="8946" width="6.6640625" style="16" bestFit="1" customWidth="1"/>
    <col min="8947" max="8947" width="5.6640625" style="16"/>
    <col min="8948" max="8949" width="6.33203125" style="16" bestFit="1" customWidth="1"/>
    <col min="8950" max="8967" width="5.6640625" style="16"/>
    <col min="8968" max="8968" width="6.5546875" style="16" bestFit="1" customWidth="1"/>
    <col min="8969" max="8969" width="18.6640625" style="16" customWidth="1"/>
    <col min="8970" max="8970" width="4.33203125" style="16" customWidth="1"/>
    <col min="8971" max="8971" width="10.6640625" style="16" customWidth="1"/>
    <col min="8972" max="8983" width="9.5546875" style="16" customWidth="1"/>
    <col min="8984" max="8984" width="10.44140625" style="16" customWidth="1"/>
    <col min="8985" max="8985" width="11.44140625" style="16" customWidth="1"/>
    <col min="8986" max="9181" width="5.6640625" style="16"/>
    <col min="9182" max="9182" width="9.5546875" style="16" customWidth="1"/>
    <col min="9183" max="9183" width="6.5546875" style="16" bestFit="1" customWidth="1"/>
    <col min="9184" max="9184" width="5.6640625" style="16"/>
    <col min="9185" max="9195" width="7.6640625" style="16" customWidth="1"/>
    <col min="9196" max="9196" width="4.6640625" style="16" customWidth="1"/>
    <col min="9197" max="9197" width="7.6640625" style="16" customWidth="1"/>
    <col min="9198" max="9198" width="6.33203125" style="16" customWidth="1"/>
    <col min="9199" max="9199" width="47.6640625" style="16" bestFit="1" customWidth="1"/>
    <col min="9200" max="9201" width="6.33203125" style="16" bestFit="1" customWidth="1"/>
    <col min="9202" max="9202" width="6.6640625" style="16" bestFit="1" customWidth="1"/>
    <col min="9203" max="9203" width="5.6640625" style="16"/>
    <col min="9204" max="9205" width="6.33203125" style="16" bestFit="1" customWidth="1"/>
    <col min="9206" max="9223" width="5.6640625" style="16"/>
    <col min="9224" max="9224" width="6.5546875" style="16" bestFit="1" customWidth="1"/>
    <col min="9225" max="9225" width="18.6640625" style="16" customWidth="1"/>
    <col min="9226" max="9226" width="4.33203125" style="16" customWidth="1"/>
    <col min="9227" max="9227" width="10.6640625" style="16" customWidth="1"/>
    <col min="9228" max="9239" width="9.5546875" style="16" customWidth="1"/>
    <col min="9240" max="9240" width="10.44140625" style="16" customWidth="1"/>
    <col min="9241" max="9241" width="11.44140625" style="16" customWidth="1"/>
    <col min="9242" max="9437" width="5.6640625" style="16"/>
    <col min="9438" max="9438" width="9.5546875" style="16" customWidth="1"/>
    <col min="9439" max="9439" width="6.5546875" style="16" bestFit="1" customWidth="1"/>
    <col min="9440" max="9440" width="5.6640625" style="16"/>
    <col min="9441" max="9451" width="7.6640625" style="16" customWidth="1"/>
    <col min="9452" max="9452" width="4.6640625" style="16" customWidth="1"/>
    <col min="9453" max="9453" width="7.6640625" style="16" customWidth="1"/>
    <col min="9454" max="9454" width="6.33203125" style="16" customWidth="1"/>
    <col min="9455" max="9455" width="47.6640625" style="16" bestFit="1" customWidth="1"/>
    <col min="9456" max="9457" width="6.33203125" style="16" bestFit="1" customWidth="1"/>
    <col min="9458" max="9458" width="6.6640625" style="16" bestFit="1" customWidth="1"/>
    <col min="9459" max="9459" width="5.6640625" style="16"/>
    <col min="9460" max="9461" width="6.33203125" style="16" bestFit="1" customWidth="1"/>
    <col min="9462" max="9479" width="5.6640625" style="16"/>
    <col min="9480" max="9480" width="6.5546875" style="16" bestFit="1" customWidth="1"/>
    <col min="9481" max="9481" width="18.6640625" style="16" customWidth="1"/>
    <col min="9482" max="9482" width="4.33203125" style="16" customWidth="1"/>
    <col min="9483" max="9483" width="10.6640625" style="16" customWidth="1"/>
    <col min="9484" max="9495" width="9.5546875" style="16" customWidth="1"/>
    <col min="9496" max="9496" width="10.44140625" style="16" customWidth="1"/>
    <col min="9497" max="9497" width="11.44140625" style="16" customWidth="1"/>
    <col min="9498" max="9693" width="5.6640625" style="16"/>
    <col min="9694" max="9694" width="9.5546875" style="16" customWidth="1"/>
    <col min="9695" max="9695" width="6.5546875" style="16" bestFit="1" customWidth="1"/>
    <col min="9696" max="9696" width="5.6640625" style="16"/>
    <col min="9697" max="9707" width="7.6640625" style="16" customWidth="1"/>
    <col min="9708" max="9708" width="4.6640625" style="16" customWidth="1"/>
    <col min="9709" max="9709" width="7.6640625" style="16" customWidth="1"/>
    <col min="9710" max="9710" width="6.33203125" style="16" customWidth="1"/>
    <col min="9711" max="9711" width="47.6640625" style="16" bestFit="1" customWidth="1"/>
    <col min="9712" max="9713" width="6.33203125" style="16" bestFit="1" customWidth="1"/>
    <col min="9714" max="9714" width="6.6640625" style="16" bestFit="1" customWidth="1"/>
    <col min="9715" max="9715" width="5.6640625" style="16"/>
    <col min="9716" max="9717" width="6.33203125" style="16" bestFit="1" customWidth="1"/>
    <col min="9718" max="9735" width="5.6640625" style="16"/>
    <col min="9736" max="9736" width="6.5546875" style="16" bestFit="1" customWidth="1"/>
    <col min="9737" max="9737" width="18.6640625" style="16" customWidth="1"/>
    <col min="9738" max="9738" width="4.33203125" style="16" customWidth="1"/>
    <col min="9739" max="9739" width="10.6640625" style="16" customWidth="1"/>
    <col min="9740" max="9751" width="9.5546875" style="16" customWidth="1"/>
    <col min="9752" max="9752" width="10.44140625" style="16" customWidth="1"/>
    <col min="9753" max="9753" width="11.44140625" style="16" customWidth="1"/>
    <col min="9754" max="9949" width="5.6640625" style="16"/>
    <col min="9950" max="9950" width="9.5546875" style="16" customWidth="1"/>
    <col min="9951" max="9951" width="6.5546875" style="16" bestFit="1" customWidth="1"/>
    <col min="9952" max="9952" width="5.6640625" style="16"/>
    <col min="9953" max="9963" width="7.6640625" style="16" customWidth="1"/>
    <col min="9964" max="9964" width="4.6640625" style="16" customWidth="1"/>
    <col min="9965" max="9965" width="7.6640625" style="16" customWidth="1"/>
    <col min="9966" max="9966" width="6.33203125" style="16" customWidth="1"/>
    <col min="9967" max="9967" width="47.6640625" style="16" bestFit="1" customWidth="1"/>
    <col min="9968" max="9969" width="6.33203125" style="16" bestFit="1" customWidth="1"/>
    <col min="9970" max="9970" width="6.6640625" style="16" bestFit="1" customWidth="1"/>
    <col min="9971" max="9971" width="5.6640625" style="16"/>
    <col min="9972" max="9973" width="6.33203125" style="16" bestFit="1" customWidth="1"/>
    <col min="9974" max="9991" width="5.6640625" style="16"/>
    <col min="9992" max="9992" width="6.5546875" style="16" bestFit="1" customWidth="1"/>
    <col min="9993" max="9993" width="18.6640625" style="16" customWidth="1"/>
    <col min="9994" max="9994" width="4.33203125" style="16" customWidth="1"/>
    <col min="9995" max="9995" width="10.6640625" style="16" customWidth="1"/>
    <col min="9996" max="10007" width="9.5546875" style="16" customWidth="1"/>
    <col min="10008" max="10008" width="10.44140625" style="16" customWidth="1"/>
    <col min="10009" max="10009" width="11.44140625" style="16" customWidth="1"/>
    <col min="10010" max="10205" width="5.6640625" style="16"/>
    <col min="10206" max="10206" width="9.5546875" style="16" customWidth="1"/>
    <col min="10207" max="10207" width="6.5546875" style="16" bestFit="1" customWidth="1"/>
    <col min="10208" max="10208" width="5.6640625" style="16"/>
    <col min="10209" max="10219" width="7.6640625" style="16" customWidth="1"/>
    <col min="10220" max="10220" width="4.6640625" style="16" customWidth="1"/>
    <col min="10221" max="10221" width="7.6640625" style="16" customWidth="1"/>
    <col min="10222" max="10222" width="6.33203125" style="16" customWidth="1"/>
    <col min="10223" max="10223" width="47.6640625" style="16" bestFit="1" customWidth="1"/>
    <col min="10224" max="10225" width="6.33203125" style="16" bestFit="1" customWidth="1"/>
    <col min="10226" max="10226" width="6.6640625" style="16" bestFit="1" customWidth="1"/>
    <col min="10227" max="10227" width="5.6640625" style="16"/>
    <col min="10228" max="10229" width="6.33203125" style="16" bestFit="1" customWidth="1"/>
    <col min="10230" max="10247" width="5.6640625" style="16"/>
    <col min="10248" max="10248" width="6.5546875" style="16" bestFit="1" customWidth="1"/>
    <col min="10249" max="10249" width="18.6640625" style="16" customWidth="1"/>
    <col min="10250" max="10250" width="4.33203125" style="16" customWidth="1"/>
    <col min="10251" max="10251" width="10.6640625" style="16" customWidth="1"/>
    <col min="10252" max="10263" width="9.5546875" style="16" customWidth="1"/>
    <col min="10264" max="10264" width="10.44140625" style="16" customWidth="1"/>
    <col min="10265" max="10265" width="11.44140625" style="16" customWidth="1"/>
    <col min="10266" max="10461" width="5.6640625" style="16"/>
    <col min="10462" max="10462" width="9.5546875" style="16" customWidth="1"/>
    <col min="10463" max="10463" width="6.5546875" style="16" bestFit="1" customWidth="1"/>
    <col min="10464" max="10464" width="5.6640625" style="16"/>
    <col min="10465" max="10475" width="7.6640625" style="16" customWidth="1"/>
    <col min="10476" max="10476" width="4.6640625" style="16" customWidth="1"/>
    <col min="10477" max="10477" width="7.6640625" style="16" customWidth="1"/>
    <col min="10478" max="10478" width="6.33203125" style="16" customWidth="1"/>
    <col min="10479" max="10479" width="47.6640625" style="16" bestFit="1" customWidth="1"/>
    <col min="10480" max="10481" width="6.33203125" style="16" bestFit="1" customWidth="1"/>
    <col min="10482" max="10482" width="6.6640625" style="16" bestFit="1" customWidth="1"/>
    <col min="10483" max="10483" width="5.6640625" style="16"/>
    <col min="10484" max="10485" width="6.33203125" style="16" bestFit="1" customWidth="1"/>
    <col min="10486" max="10503" width="5.6640625" style="16"/>
    <col min="10504" max="10504" width="6.5546875" style="16" bestFit="1" customWidth="1"/>
    <col min="10505" max="10505" width="18.6640625" style="16" customWidth="1"/>
    <col min="10506" max="10506" width="4.33203125" style="16" customWidth="1"/>
    <col min="10507" max="10507" width="10.6640625" style="16" customWidth="1"/>
    <col min="10508" max="10519" width="9.5546875" style="16" customWidth="1"/>
    <col min="10520" max="10520" width="10.44140625" style="16" customWidth="1"/>
    <col min="10521" max="10521" width="11.44140625" style="16" customWidth="1"/>
    <col min="10522" max="10717" width="5.6640625" style="16"/>
    <col min="10718" max="10718" width="9.5546875" style="16" customWidth="1"/>
    <col min="10719" max="10719" width="6.5546875" style="16" bestFit="1" customWidth="1"/>
    <col min="10720" max="10720" width="5.6640625" style="16"/>
    <col min="10721" max="10731" width="7.6640625" style="16" customWidth="1"/>
    <col min="10732" max="10732" width="4.6640625" style="16" customWidth="1"/>
    <col min="10733" max="10733" width="7.6640625" style="16" customWidth="1"/>
    <col min="10734" max="10734" width="6.33203125" style="16" customWidth="1"/>
    <col min="10735" max="10735" width="47.6640625" style="16" bestFit="1" customWidth="1"/>
    <col min="10736" max="10737" width="6.33203125" style="16" bestFit="1" customWidth="1"/>
    <col min="10738" max="10738" width="6.6640625" style="16" bestFit="1" customWidth="1"/>
    <col min="10739" max="10739" width="5.6640625" style="16"/>
    <col min="10740" max="10741" width="6.33203125" style="16" bestFit="1" customWidth="1"/>
    <col min="10742" max="10759" width="5.6640625" style="16"/>
    <col min="10760" max="10760" width="6.5546875" style="16" bestFit="1" customWidth="1"/>
    <col min="10761" max="10761" width="18.6640625" style="16" customWidth="1"/>
    <col min="10762" max="10762" width="4.33203125" style="16" customWidth="1"/>
    <col min="10763" max="10763" width="10.6640625" style="16" customWidth="1"/>
    <col min="10764" max="10775" width="9.5546875" style="16" customWidth="1"/>
    <col min="10776" max="10776" width="10.44140625" style="16" customWidth="1"/>
    <col min="10777" max="10777" width="11.44140625" style="16" customWidth="1"/>
    <col min="10778" max="10973" width="5.6640625" style="16"/>
    <col min="10974" max="10974" width="9.5546875" style="16" customWidth="1"/>
    <col min="10975" max="10975" width="6.5546875" style="16" bestFit="1" customWidth="1"/>
    <col min="10976" max="10976" width="5.6640625" style="16"/>
    <col min="10977" max="10987" width="7.6640625" style="16" customWidth="1"/>
    <col min="10988" max="10988" width="4.6640625" style="16" customWidth="1"/>
    <col min="10989" max="10989" width="7.6640625" style="16" customWidth="1"/>
    <col min="10990" max="10990" width="6.33203125" style="16" customWidth="1"/>
    <col min="10991" max="10991" width="47.6640625" style="16" bestFit="1" customWidth="1"/>
    <col min="10992" max="10993" width="6.33203125" style="16" bestFit="1" customWidth="1"/>
    <col min="10994" max="10994" width="6.6640625" style="16" bestFit="1" customWidth="1"/>
    <col min="10995" max="10995" width="5.6640625" style="16"/>
    <col min="10996" max="10997" width="6.33203125" style="16" bestFit="1" customWidth="1"/>
    <col min="10998" max="11015" width="5.6640625" style="16"/>
    <col min="11016" max="11016" width="6.5546875" style="16" bestFit="1" customWidth="1"/>
    <col min="11017" max="11017" width="18.6640625" style="16" customWidth="1"/>
    <col min="11018" max="11018" width="4.33203125" style="16" customWidth="1"/>
    <col min="11019" max="11019" width="10.6640625" style="16" customWidth="1"/>
    <col min="11020" max="11031" width="9.5546875" style="16" customWidth="1"/>
    <col min="11032" max="11032" width="10.44140625" style="16" customWidth="1"/>
    <col min="11033" max="11033" width="11.44140625" style="16" customWidth="1"/>
    <col min="11034" max="11229" width="5.6640625" style="16"/>
    <col min="11230" max="11230" width="9.5546875" style="16" customWidth="1"/>
    <col min="11231" max="11231" width="6.5546875" style="16" bestFit="1" customWidth="1"/>
    <col min="11232" max="11232" width="5.6640625" style="16"/>
    <col min="11233" max="11243" width="7.6640625" style="16" customWidth="1"/>
    <col min="11244" max="11244" width="4.6640625" style="16" customWidth="1"/>
    <col min="11245" max="11245" width="7.6640625" style="16" customWidth="1"/>
    <col min="11246" max="11246" width="6.33203125" style="16" customWidth="1"/>
    <col min="11247" max="11247" width="47.6640625" style="16" bestFit="1" customWidth="1"/>
    <col min="11248" max="11249" width="6.33203125" style="16" bestFit="1" customWidth="1"/>
    <col min="11250" max="11250" width="6.6640625" style="16" bestFit="1" customWidth="1"/>
    <col min="11251" max="11251" width="5.6640625" style="16"/>
    <col min="11252" max="11253" width="6.33203125" style="16" bestFit="1" customWidth="1"/>
    <col min="11254" max="11271" width="5.6640625" style="16"/>
    <col min="11272" max="11272" width="6.5546875" style="16" bestFit="1" customWidth="1"/>
    <col min="11273" max="11273" width="18.6640625" style="16" customWidth="1"/>
    <col min="11274" max="11274" width="4.33203125" style="16" customWidth="1"/>
    <col min="11275" max="11275" width="10.6640625" style="16" customWidth="1"/>
    <col min="11276" max="11287" width="9.5546875" style="16" customWidth="1"/>
    <col min="11288" max="11288" width="10.44140625" style="16" customWidth="1"/>
    <col min="11289" max="11289" width="11.44140625" style="16" customWidth="1"/>
    <col min="11290" max="11485" width="5.6640625" style="16"/>
    <col min="11486" max="11486" width="9.5546875" style="16" customWidth="1"/>
    <col min="11487" max="11487" width="6.5546875" style="16" bestFit="1" customWidth="1"/>
    <col min="11488" max="11488" width="5.6640625" style="16"/>
    <col min="11489" max="11499" width="7.6640625" style="16" customWidth="1"/>
    <col min="11500" max="11500" width="4.6640625" style="16" customWidth="1"/>
    <col min="11501" max="11501" width="7.6640625" style="16" customWidth="1"/>
    <col min="11502" max="11502" width="6.33203125" style="16" customWidth="1"/>
    <col min="11503" max="11503" width="47.6640625" style="16" bestFit="1" customWidth="1"/>
    <col min="11504" max="11505" width="6.33203125" style="16" bestFit="1" customWidth="1"/>
    <col min="11506" max="11506" width="6.6640625" style="16" bestFit="1" customWidth="1"/>
    <col min="11507" max="11507" width="5.6640625" style="16"/>
    <col min="11508" max="11509" width="6.33203125" style="16" bestFit="1" customWidth="1"/>
    <col min="11510" max="11527" width="5.6640625" style="16"/>
    <col min="11528" max="11528" width="6.5546875" style="16" bestFit="1" customWidth="1"/>
    <col min="11529" max="11529" width="18.6640625" style="16" customWidth="1"/>
    <col min="11530" max="11530" width="4.33203125" style="16" customWidth="1"/>
    <col min="11531" max="11531" width="10.6640625" style="16" customWidth="1"/>
    <col min="11532" max="11543" width="9.5546875" style="16" customWidth="1"/>
    <col min="11544" max="11544" width="10.44140625" style="16" customWidth="1"/>
    <col min="11545" max="11545" width="11.44140625" style="16" customWidth="1"/>
    <col min="11546" max="11741" width="5.6640625" style="16"/>
    <col min="11742" max="11742" width="9.5546875" style="16" customWidth="1"/>
    <col min="11743" max="11743" width="6.5546875" style="16" bestFit="1" customWidth="1"/>
    <col min="11744" max="11744" width="5.6640625" style="16"/>
    <col min="11745" max="11755" width="7.6640625" style="16" customWidth="1"/>
    <col min="11756" max="11756" width="4.6640625" style="16" customWidth="1"/>
    <col min="11757" max="11757" width="7.6640625" style="16" customWidth="1"/>
    <col min="11758" max="11758" width="6.33203125" style="16" customWidth="1"/>
    <col min="11759" max="11759" width="47.6640625" style="16" bestFit="1" customWidth="1"/>
    <col min="11760" max="11761" width="6.33203125" style="16" bestFit="1" customWidth="1"/>
    <col min="11762" max="11762" width="6.6640625" style="16" bestFit="1" customWidth="1"/>
    <col min="11763" max="11763" width="5.6640625" style="16"/>
    <col min="11764" max="11765" width="6.33203125" style="16" bestFit="1" customWidth="1"/>
    <col min="11766" max="11783" width="5.6640625" style="16"/>
    <col min="11784" max="11784" width="6.5546875" style="16" bestFit="1" customWidth="1"/>
    <col min="11785" max="11785" width="18.6640625" style="16" customWidth="1"/>
    <col min="11786" max="11786" width="4.33203125" style="16" customWidth="1"/>
    <col min="11787" max="11787" width="10.6640625" style="16" customWidth="1"/>
    <col min="11788" max="11799" width="9.5546875" style="16" customWidth="1"/>
    <col min="11800" max="11800" width="10.44140625" style="16" customWidth="1"/>
    <col min="11801" max="11801" width="11.44140625" style="16" customWidth="1"/>
    <col min="11802" max="11997" width="5.6640625" style="16"/>
    <col min="11998" max="11998" width="9.5546875" style="16" customWidth="1"/>
    <col min="11999" max="11999" width="6.5546875" style="16" bestFit="1" customWidth="1"/>
    <col min="12000" max="12000" width="5.6640625" style="16"/>
    <col min="12001" max="12011" width="7.6640625" style="16" customWidth="1"/>
    <col min="12012" max="12012" width="4.6640625" style="16" customWidth="1"/>
    <col min="12013" max="12013" width="7.6640625" style="16" customWidth="1"/>
    <col min="12014" max="12014" width="6.33203125" style="16" customWidth="1"/>
    <col min="12015" max="12015" width="47.6640625" style="16" bestFit="1" customWidth="1"/>
    <col min="12016" max="12017" width="6.33203125" style="16" bestFit="1" customWidth="1"/>
    <col min="12018" max="12018" width="6.6640625" style="16" bestFit="1" customWidth="1"/>
    <col min="12019" max="12019" width="5.6640625" style="16"/>
    <col min="12020" max="12021" width="6.33203125" style="16" bestFit="1" customWidth="1"/>
    <col min="12022" max="12039" width="5.6640625" style="16"/>
    <col min="12040" max="12040" width="6.5546875" style="16" bestFit="1" customWidth="1"/>
    <col min="12041" max="12041" width="18.6640625" style="16" customWidth="1"/>
    <col min="12042" max="12042" width="4.33203125" style="16" customWidth="1"/>
    <col min="12043" max="12043" width="10.6640625" style="16" customWidth="1"/>
    <col min="12044" max="12055" width="9.5546875" style="16" customWidth="1"/>
    <col min="12056" max="12056" width="10.44140625" style="16" customWidth="1"/>
    <col min="12057" max="12057" width="11.44140625" style="16" customWidth="1"/>
    <col min="12058" max="12253" width="5.6640625" style="16"/>
    <col min="12254" max="12254" width="9.5546875" style="16" customWidth="1"/>
    <col min="12255" max="12255" width="6.5546875" style="16" bestFit="1" customWidth="1"/>
    <col min="12256" max="12256" width="5.6640625" style="16"/>
    <col min="12257" max="12267" width="7.6640625" style="16" customWidth="1"/>
    <col min="12268" max="12268" width="4.6640625" style="16" customWidth="1"/>
    <col min="12269" max="12269" width="7.6640625" style="16" customWidth="1"/>
    <col min="12270" max="12270" width="6.33203125" style="16" customWidth="1"/>
    <col min="12271" max="12271" width="47.6640625" style="16" bestFit="1" customWidth="1"/>
    <col min="12272" max="12273" width="6.33203125" style="16" bestFit="1" customWidth="1"/>
    <col min="12274" max="12274" width="6.6640625" style="16" bestFit="1" customWidth="1"/>
    <col min="12275" max="12275" width="5.6640625" style="16"/>
    <col min="12276" max="12277" width="6.33203125" style="16" bestFit="1" customWidth="1"/>
    <col min="12278" max="12295" width="5.6640625" style="16"/>
    <col min="12296" max="12296" width="6.5546875" style="16" bestFit="1" customWidth="1"/>
    <col min="12297" max="12297" width="18.6640625" style="16" customWidth="1"/>
    <col min="12298" max="12298" width="4.33203125" style="16" customWidth="1"/>
    <col min="12299" max="12299" width="10.6640625" style="16" customWidth="1"/>
    <col min="12300" max="12311" width="9.5546875" style="16" customWidth="1"/>
    <col min="12312" max="12312" width="10.44140625" style="16" customWidth="1"/>
    <col min="12313" max="12313" width="11.44140625" style="16" customWidth="1"/>
    <col min="12314" max="12509" width="5.6640625" style="16"/>
    <col min="12510" max="12510" width="9.5546875" style="16" customWidth="1"/>
    <col min="12511" max="12511" width="6.5546875" style="16" bestFit="1" customWidth="1"/>
    <col min="12512" max="12512" width="5.6640625" style="16"/>
    <col min="12513" max="12523" width="7.6640625" style="16" customWidth="1"/>
    <col min="12524" max="12524" width="4.6640625" style="16" customWidth="1"/>
    <col min="12525" max="12525" width="7.6640625" style="16" customWidth="1"/>
    <col min="12526" max="12526" width="6.33203125" style="16" customWidth="1"/>
    <col min="12527" max="12527" width="47.6640625" style="16" bestFit="1" customWidth="1"/>
    <col min="12528" max="12529" width="6.33203125" style="16" bestFit="1" customWidth="1"/>
    <col min="12530" max="12530" width="6.6640625" style="16" bestFit="1" customWidth="1"/>
    <col min="12531" max="12531" width="5.6640625" style="16"/>
    <col min="12532" max="12533" width="6.33203125" style="16" bestFit="1" customWidth="1"/>
    <col min="12534" max="12551" width="5.6640625" style="16"/>
    <col min="12552" max="12552" width="6.5546875" style="16" bestFit="1" customWidth="1"/>
    <col min="12553" max="12553" width="18.6640625" style="16" customWidth="1"/>
    <col min="12554" max="12554" width="4.33203125" style="16" customWidth="1"/>
    <col min="12555" max="12555" width="10.6640625" style="16" customWidth="1"/>
    <col min="12556" max="12567" width="9.5546875" style="16" customWidth="1"/>
    <col min="12568" max="12568" width="10.44140625" style="16" customWidth="1"/>
    <col min="12569" max="12569" width="11.44140625" style="16" customWidth="1"/>
    <col min="12570" max="12765" width="5.6640625" style="16"/>
    <col min="12766" max="12766" width="9.5546875" style="16" customWidth="1"/>
    <col min="12767" max="12767" width="6.5546875" style="16" bestFit="1" customWidth="1"/>
    <col min="12768" max="12768" width="5.6640625" style="16"/>
    <col min="12769" max="12779" width="7.6640625" style="16" customWidth="1"/>
    <col min="12780" max="12780" width="4.6640625" style="16" customWidth="1"/>
    <col min="12781" max="12781" width="7.6640625" style="16" customWidth="1"/>
    <col min="12782" max="12782" width="6.33203125" style="16" customWidth="1"/>
    <col min="12783" max="12783" width="47.6640625" style="16" bestFit="1" customWidth="1"/>
    <col min="12784" max="12785" width="6.33203125" style="16" bestFit="1" customWidth="1"/>
    <col min="12786" max="12786" width="6.6640625" style="16" bestFit="1" customWidth="1"/>
    <col min="12787" max="12787" width="5.6640625" style="16"/>
    <col min="12788" max="12789" width="6.33203125" style="16" bestFit="1" customWidth="1"/>
    <col min="12790" max="12807" width="5.6640625" style="16"/>
    <col min="12808" max="12808" width="6.5546875" style="16" bestFit="1" customWidth="1"/>
    <col min="12809" max="12809" width="18.6640625" style="16" customWidth="1"/>
    <col min="12810" max="12810" width="4.33203125" style="16" customWidth="1"/>
    <col min="12811" max="12811" width="10.6640625" style="16" customWidth="1"/>
    <col min="12812" max="12823" width="9.5546875" style="16" customWidth="1"/>
    <col min="12824" max="12824" width="10.44140625" style="16" customWidth="1"/>
    <col min="12825" max="12825" width="11.44140625" style="16" customWidth="1"/>
    <col min="12826" max="13021" width="5.6640625" style="16"/>
    <col min="13022" max="13022" width="9.5546875" style="16" customWidth="1"/>
    <col min="13023" max="13023" width="6.5546875" style="16" bestFit="1" customWidth="1"/>
    <col min="13024" max="13024" width="5.6640625" style="16"/>
    <col min="13025" max="13035" width="7.6640625" style="16" customWidth="1"/>
    <col min="13036" max="13036" width="4.6640625" style="16" customWidth="1"/>
    <col min="13037" max="13037" width="7.6640625" style="16" customWidth="1"/>
    <col min="13038" max="13038" width="6.33203125" style="16" customWidth="1"/>
    <col min="13039" max="13039" width="47.6640625" style="16" bestFit="1" customWidth="1"/>
    <col min="13040" max="13041" width="6.33203125" style="16" bestFit="1" customWidth="1"/>
    <col min="13042" max="13042" width="6.6640625" style="16" bestFit="1" customWidth="1"/>
    <col min="13043" max="13043" width="5.6640625" style="16"/>
    <col min="13044" max="13045" width="6.33203125" style="16" bestFit="1" customWidth="1"/>
    <col min="13046" max="13063" width="5.6640625" style="16"/>
    <col min="13064" max="13064" width="6.5546875" style="16" bestFit="1" customWidth="1"/>
    <col min="13065" max="13065" width="18.6640625" style="16" customWidth="1"/>
    <col min="13066" max="13066" width="4.33203125" style="16" customWidth="1"/>
    <col min="13067" max="13067" width="10.6640625" style="16" customWidth="1"/>
    <col min="13068" max="13079" width="9.5546875" style="16" customWidth="1"/>
    <col min="13080" max="13080" width="10.44140625" style="16" customWidth="1"/>
    <col min="13081" max="13081" width="11.44140625" style="16" customWidth="1"/>
    <col min="13082" max="13277" width="5.6640625" style="16"/>
    <col min="13278" max="13278" width="9.5546875" style="16" customWidth="1"/>
    <col min="13279" max="13279" width="6.5546875" style="16" bestFit="1" customWidth="1"/>
    <col min="13280" max="13280" width="5.6640625" style="16"/>
    <col min="13281" max="13291" width="7.6640625" style="16" customWidth="1"/>
    <col min="13292" max="13292" width="4.6640625" style="16" customWidth="1"/>
    <col min="13293" max="13293" width="7.6640625" style="16" customWidth="1"/>
    <col min="13294" max="13294" width="6.33203125" style="16" customWidth="1"/>
    <col min="13295" max="13295" width="47.6640625" style="16" bestFit="1" customWidth="1"/>
    <col min="13296" max="13297" width="6.33203125" style="16" bestFit="1" customWidth="1"/>
    <col min="13298" max="13298" width="6.6640625" style="16" bestFit="1" customWidth="1"/>
    <col min="13299" max="13299" width="5.6640625" style="16"/>
    <col min="13300" max="13301" width="6.33203125" style="16" bestFit="1" customWidth="1"/>
    <col min="13302" max="13319" width="5.6640625" style="16"/>
    <col min="13320" max="13320" width="6.5546875" style="16" bestFit="1" customWidth="1"/>
    <col min="13321" max="13321" width="18.6640625" style="16" customWidth="1"/>
    <col min="13322" max="13322" width="4.33203125" style="16" customWidth="1"/>
    <col min="13323" max="13323" width="10.6640625" style="16" customWidth="1"/>
    <col min="13324" max="13335" width="9.5546875" style="16" customWidth="1"/>
    <col min="13336" max="13336" width="10.44140625" style="16" customWidth="1"/>
    <col min="13337" max="13337" width="11.44140625" style="16" customWidth="1"/>
    <col min="13338" max="13533" width="5.6640625" style="16"/>
    <col min="13534" max="13534" width="9.5546875" style="16" customWidth="1"/>
    <col min="13535" max="13535" width="6.5546875" style="16" bestFit="1" customWidth="1"/>
    <col min="13536" max="13536" width="5.6640625" style="16"/>
    <col min="13537" max="13547" width="7.6640625" style="16" customWidth="1"/>
    <col min="13548" max="13548" width="4.6640625" style="16" customWidth="1"/>
    <col min="13549" max="13549" width="7.6640625" style="16" customWidth="1"/>
    <col min="13550" max="13550" width="6.33203125" style="16" customWidth="1"/>
    <col min="13551" max="13551" width="47.6640625" style="16" bestFit="1" customWidth="1"/>
    <col min="13552" max="13553" width="6.33203125" style="16" bestFit="1" customWidth="1"/>
    <col min="13554" max="13554" width="6.6640625" style="16" bestFit="1" customWidth="1"/>
    <col min="13555" max="13555" width="5.6640625" style="16"/>
    <col min="13556" max="13557" width="6.33203125" style="16" bestFit="1" customWidth="1"/>
    <col min="13558" max="13575" width="5.6640625" style="16"/>
    <col min="13576" max="13576" width="6.5546875" style="16" bestFit="1" customWidth="1"/>
    <col min="13577" max="13577" width="18.6640625" style="16" customWidth="1"/>
    <col min="13578" max="13578" width="4.33203125" style="16" customWidth="1"/>
    <col min="13579" max="13579" width="10.6640625" style="16" customWidth="1"/>
    <col min="13580" max="13591" width="9.5546875" style="16" customWidth="1"/>
    <col min="13592" max="13592" width="10.44140625" style="16" customWidth="1"/>
    <col min="13593" max="13593" width="11.44140625" style="16" customWidth="1"/>
    <col min="13594" max="13789" width="5.6640625" style="16"/>
    <col min="13790" max="13790" width="9.5546875" style="16" customWidth="1"/>
    <col min="13791" max="13791" width="6.5546875" style="16" bestFit="1" customWidth="1"/>
    <col min="13792" max="13792" width="5.6640625" style="16"/>
    <col min="13793" max="13803" width="7.6640625" style="16" customWidth="1"/>
    <col min="13804" max="13804" width="4.6640625" style="16" customWidth="1"/>
    <col min="13805" max="13805" width="7.6640625" style="16" customWidth="1"/>
    <col min="13806" max="13806" width="6.33203125" style="16" customWidth="1"/>
    <col min="13807" max="13807" width="47.6640625" style="16" bestFit="1" customWidth="1"/>
    <col min="13808" max="13809" width="6.33203125" style="16" bestFit="1" customWidth="1"/>
    <col min="13810" max="13810" width="6.6640625" style="16" bestFit="1" customWidth="1"/>
    <col min="13811" max="13811" width="5.6640625" style="16"/>
    <col min="13812" max="13813" width="6.33203125" style="16" bestFit="1" customWidth="1"/>
    <col min="13814" max="13831" width="5.6640625" style="16"/>
    <col min="13832" max="13832" width="6.5546875" style="16" bestFit="1" customWidth="1"/>
    <col min="13833" max="13833" width="18.6640625" style="16" customWidth="1"/>
    <col min="13834" max="13834" width="4.33203125" style="16" customWidth="1"/>
    <col min="13835" max="13835" width="10.6640625" style="16" customWidth="1"/>
    <col min="13836" max="13847" width="9.5546875" style="16" customWidth="1"/>
    <col min="13848" max="13848" width="10.44140625" style="16" customWidth="1"/>
    <col min="13849" max="13849" width="11.44140625" style="16" customWidth="1"/>
    <col min="13850" max="14045" width="5.6640625" style="16"/>
    <col min="14046" max="14046" width="9.5546875" style="16" customWidth="1"/>
    <col min="14047" max="14047" width="6.5546875" style="16" bestFit="1" customWidth="1"/>
    <col min="14048" max="14048" width="5.6640625" style="16"/>
    <col min="14049" max="14059" width="7.6640625" style="16" customWidth="1"/>
    <col min="14060" max="14060" width="4.6640625" style="16" customWidth="1"/>
    <col min="14061" max="14061" width="7.6640625" style="16" customWidth="1"/>
    <col min="14062" max="14062" width="6.33203125" style="16" customWidth="1"/>
    <col min="14063" max="14063" width="47.6640625" style="16" bestFit="1" customWidth="1"/>
    <col min="14064" max="14065" width="6.33203125" style="16" bestFit="1" customWidth="1"/>
    <col min="14066" max="14066" width="6.6640625" style="16" bestFit="1" customWidth="1"/>
    <col min="14067" max="14067" width="5.6640625" style="16"/>
    <col min="14068" max="14069" width="6.33203125" style="16" bestFit="1" customWidth="1"/>
    <col min="14070" max="14087" width="5.6640625" style="16"/>
    <col min="14088" max="14088" width="6.5546875" style="16" bestFit="1" customWidth="1"/>
    <col min="14089" max="14089" width="18.6640625" style="16" customWidth="1"/>
    <col min="14090" max="14090" width="4.33203125" style="16" customWidth="1"/>
    <col min="14091" max="14091" width="10.6640625" style="16" customWidth="1"/>
    <col min="14092" max="14103" width="9.5546875" style="16" customWidth="1"/>
    <col min="14104" max="14104" width="10.44140625" style="16" customWidth="1"/>
    <col min="14105" max="14105" width="11.44140625" style="16" customWidth="1"/>
    <col min="14106" max="14301" width="5.6640625" style="16"/>
    <col min="14302" max="14302" width="9.5546875" style="16" customWidth="1"/>
    <col min="14303" max="14303" width="6.5546875" style="16" bestFit="1" customWidth="1"/>
    <col min="14304" max="14304" width="5.6640625" style="16"/>
    <col min="14305" max="14315" width="7.6640625" style="16" customWidth="1"/>
    <col min="14316" max="14316" width="4.6640625" style="16" customWidth="1"/>
    <col min="14317" max="14317" width="7.6640625" style="16" customWidth="1"/>
    <col min="14318" max="14318" width="6.33203125" style="16" customWidth="1"/>
    <col min="14319" max="14319" width="47.6640625" style="16" bestFit="1" customWidth="1"/>
    <col min="14320" max="14321" width="6.33203125" style="16" bestFit="1" customWidth="1"/>
    <col min="14322" max="14322" width="6.6640625" style="16" bestFit="1" customWidth="1"/>
    <col min="14323" max="14323" width="5.6640625" style="16"/>
    <col min="14324" max="14325" width="6.33203125" style="16" bestFit="1" customWidth="1"/>
    <col min="14326" max="14343" width="5.6640625" style="16"/>
    <col min="14344" max="14344" width="6.5546875" style="16" bestFit="1" customWidth="1"/>
    <col min="14345" max="14345" width="18.6640625" style="16" customWidth="1"/>
    <col min="14346" max="14346" width="4.33203125" style="16" customWidth="1"/>
    <col min="14347" max="14347" width="10.6640625" style="16" customWidth="1"/>
    <col min="14348" max="14359" width="9.5546875" style="16" customWidth="1"/>
    <col min="14360" max="14360" width="10.44140625" style="16" customWidth="1"/>
    <col min="14361" max="14361" width="11.44140625" style="16" customWidth="1"/>
    <col min="14362" max="14557" width="5.6640625" style="16"/>
    <col min="14558" max="14558" width="9.5546875" style="16" customWidth="1"/>
    <col min="14559" max="14559" width="6.5546875" style="16" bestFit="1" customWidth="1"/>
    <col min="14560" max="14560" width="5.6640625" style="16"/>
    <col min="14561" max="14571" width="7.6640625" style="16" customWidth="1"/>
    <col min="14572" max="14572" width="4.6640625" style="16" customWidth="1"/>
    <col min="14573" max="14573" width="7.6640625" style="16" customWidth="1"/>
    <col min="14574" max="14574" width="6.33203125" style="16" customWidth="1"/>
    <col min="14575" max="14575" width="47.6640625" style="16" bestFit="1" customWidth="1"/>
    <col min="14576" max="14577" width="6.33203125" style="16" bestFit="1" customWidth="1"/>
    <col min="14578" max="14578" width="6.6640625" style="16" bestFit="1" customWidth="1"/>
    <col min="14579" max="14579" width="5.6640625" style="16"/>
    <col min="14580" max="14581" width="6.33203125" style="16" bestFit="1" customWidth="1"/>
    <col min="14582" max="14599" width="5.6640625" style="16"/>
    <col min="14600" max="14600" width="6.5546875" style="16" bestFit="1" customWidth="1"/>
    <col min="14601" max="14601" width="18.6640625" style="16" customWidth="1"/>
    <col min="14602" max="14602" width="4.33203125" style="16" customWidth="1"/>
    <col min="14603" max="14603" width="10.6640625" style="16" customWidth="1"/>
    <col min="14604" max="14615" width="9.5546875" style="16" customWidth="1"/>
    <col min="14616" max="14616" width="10.44140625" style="16" customWidth="1"/>
    <col min="14617" max="14617" width="11.44140625" style="16" customWidth="1"/>
    <col min="14618" max="14813" width="5.6640625" style="16"/>
    <col min="14814" max="14814" width="9.5546875" style="16" customWidth="1"/>
    <col min="14815" max="14815" width="6.5546875" style="16" bestFit="1" customWidth="1"/>
    <col min="14816" max="14816" width="5.6640625" style="16"/>
    <col min="14817" max="14827" width="7.6640625" style="16" customWidth="1"/>
    <col min="14828" max="14828" width="4.6640625" style="16" customWidth="1"/>
    <col min="14829" max="14829" width="7.6640625" style="16" customWidth="1"/>
    <col min="14830" max="14830" width="6.33203125" style="16" customWidth="1"/>
    <col min="14831" max="14831" width="47.6640625" style="16" bestFit="1" customWidth="1"/>
    <col min="14832" max="14833" width="6.33203125" style="16" bestFit="1" customWidth="1"/>
    <col min="14834" max="14834" width="6.6640625" style="16" bestFit="1" customWidth="1"/>
    <col min="14835" max="14835" width="5.6640625" style="16"/>
    <col min="14836" max="14837" width="6.33203125" style="16" bestFit="1" customWidth="1"/>
    <col min="14838" max="14855" width="5.6640625" style="16"/>
    <col min="14856" max="14856" width="6.5546875" style="16" bestFit="1" customWidth="1"/>
    <col min="14857" max="14857" width="18.6640625" style="16" customWidth="1"/>
    <col min="14858" max="14858" width="4.33203125" style="16" customWidth="1"/>
    <col min="14859" max="14859" width="10.6640625" style="16" customWidth="1"/>
    <col min="14860" max="14871" width="9.5546875" style="16" customWidth="1"/>
    <col min="14872" max="14872" width="10.44140625" style="16" customWidth="1"/>
    <col min="14873" max="14873" width="11.44140625" style="16" customWidth="1"/>
    <col min="14874" max="15069" width="5.6640625" style="16"/>
    <col min="15070" max="15070" width="9.5546875" style="16" customWidth="1"/>
    <col min="15071" max="15071" width="6.5546875" style="16" bestFit="1" customWidth="1"/>
    <col min="15072" max="15072" width="5.6640625" style="16"/>
    <col min="15073" max="15083" width="7.6640625" style="16" customWidth="1"/>
    <col min="15084" max="15084" width="4.6640625" style="16" customWidth="1"/>
    <col min="15085" max="15085" width="7.6640625" style="16" customWidth="1"/>
    <col min="15086" max="15086" width="6.33203125" style="16" customWidth="1"/>
    <col min="15087" max="15087" width="47.6640625" style="16" bestFit="1" customWidth="1"/>
    <col min="15088" max="15089" width="6.33203125" style="16" bestFit="1" customWidth="1"/>
    <col min="15090" max="15090" width="6.6640625" style="16" bestFit="1" customWidth="1"/>
    <col min="15091" max="15091" width="5.6640625" style="16"/>
    <col min="15092" max="15093" width="6.33203125" style="16" bestFit="1" customWidth="1"/>
    <col min="15094" max="15111" width="5.6640625" style="16"/>
    <col min="15112" max="15112" width="6.5546875" style="16" bestFit="1" customWidth="1"/>
    <col min="15113" max="15113" width="18.6640625" style="16" customWidth="1"/>
    <col min="15114" max="15114" width="4.33203125" style="16" customWidth="1"/>
    <col min="15115" max="15115" width="10.6640625" style="16" customWidth="1"/>
    <col min="15116" max="15127" width="9.5546875" style="16" customWidth="1"/>
    <col min="15128" max="15128" width="10.44140625" style="16" customWidth="1"/>
    <col min="15129" max="15129" width="11.44140625" style="16" customWidth="1"/>
    <col min="15130" max="15325" width="5.6640625" style="16"/>
    <col min="15326" max="15326" width="9.5546875" style="16" customWidth="1"/>
    <col min="15327" max="15327" width="6.5546875" style="16" bestFit="1" customWidth="1"/>
    <col min="15328" max="15328" width="5.6640625" style="16"/>
    <col min="15329" max="15339" width="7.6640625" style="16" customWidth="1"/>
    <col min="15340" max="15340" width="4.6640625" style="16" customWidth="1"/>
    <col min="15341" max="15341" width="7.6640625" style="16" customWidth="1"/>
    <col min="15342" max="15342" width="6.33203125" style="16" customWidth="1"/>
    <col min="15343" max="15343" width="47.6640625" style="16" bestFit="1" customWidth="1"/>
    <col min="15344" max="15345" width="6.33203125" style="16" bestFit="1" customWidth="1"/>
    <col min="15346" max="15346" width="6.6640625" style="16" bestFit="1" customWidth="1"/>
    <col min="15347" max="15347" width="5.6640625" style="16"/>
    <col min="15348" max="15349" width="6.33203125" style="16" bestFit="1" customWidth="1"/>
    <col min="15350" max="15367" width="5.6640625" style="16"/>
    <col min="15368" max="15368" width="6.5546875" style="16" bestFit="1" customWidth="1"/>
    <col min="15369" max="15369" width="18.6640625" style="16" customWidth="1"/>
    <col min="15370" max="15370" width="4.33203125" style="16" customWidth="1"/>
    <col min="15371" max="15371" width="10.6640625" style="16" customWidth="1"/>
    <col min="15372" max="15383" width="9.5546875" style="16" customWidth="1"/>
    <col min="15384" max="15384" width="10.44140625" style="16" customWidth="1"/>
    <col min="15385" max="15385" width="11.44140625" style="16" customWidth="1"/>
    <col min="15386" max="15581" width="5.6640625" style="16"/>
    <col min="15582" max="15582" width="9.5546875" style="16" customWidth="1"/>
    <col min="15583" max="15583" width="6.5546875" style="16" bestFit="1" customWidth="1"/>
    <col min="15584" max="15584" width="5.6640625" style="16"/>
    <col min="15585" max="15595" width="7.6640625" style="16" customWidth="1"/>
    <col min="15596" max="15596" width="4.6640625" style="16" customWidth="1"/>
    <col min="15597" max="15597" width="7.6640625" style="16" customWidth="1"/>
    <col min="15598" max="15598" width="6.33203125" style="16" customWidth="1"/>
    <col min="15599" max="15599" width="47.6640625" style="16" bestFit="1" customWidth="1"/>
    <col min="15600" max="15601" width="6.33203125" style="16" bestFit="1" customWidth="1"/>
    <col min="15602" max="15602" width="6.6640625" style="16" bestFit="1" customWidth="1"/>
    <col min="15603" max="15603" width="5.6640625" style="16"/>
    <col min="15604" max="15605" width="6.33203125" style="16" bestFit="1" customWidth="1"/>
    <col min="15606" max="15623" width="5.6640625" style="16"/>
    <col min="15624" max="15624" width="6.5546875" style="16" bestFit="1" customWidth="1"/>
    <col min="15625" max="15625" width="18.6640625" style="16" customWidth="1"/>
    <col min="15626" max="15626" width="4.33203125" style="16" customWidth="1"/>
    <col min="15627" max="15627" width="10.6640625" style="16" customWidth="1"/>
    <col min="15628" max="15639" width="9.5546875" style="16" customWidth="1"/>
    <col min="15640" max="15640" width="10.44140625" style="16" customWidth="1"/>
    <col min="15641" max="15641" width="11.44140625" style="16" customWidth="1"/>
    <col min="15642" max="15837" width="5.6640625" style="16"/>
    <col min="15838" max="15838" width="9.5546875" style="16" customWidth="1"/>
    <col min="15839" max="15839" width="6.5546875" style="16" bestFit="1" customWidth="1"/>
    <col min="15840" max="15840" width="5.6640625" style="16"/>
    <col min="15841" max="15851" width="7.6640625" style="16" customWidth="1"/>
    <col min="15852" max="15852" width="4.6640625" style="16" customWidth="1"/>
    <col min="15853" max="15853" width="7.6640625" style="16" customWidth="1"/>
    <col min="15854" max="15854" width="6.33203125" style="16" customWidth="1"/>
    <col min="15855" max="15855" width="47.6640625" style="16" bestFit="1" customWidth="1"/>
    <col min="15856" max="15857" width="6.33203125" style="16" bestFit="1" customWidth="1"/>
    <col min="15858" max="15858" width="6.6640625" style="16" bestFit="1" customWidth="1"/>
    <col min="15859" max="15859" width="5.6640625" style="16"/>
    <col min="15860" max="15861" width="6.33203125" style="16" bestFit="1" customWidth="1"/>
    <col min="15862" max="15879" width="5.6640625" style="16"/>
    <col min="15880" max="15880" width="6.5546875" style="16" bestFit="1" customWidth="1"/>
    <col min="15881" max="15881" width="18.6640625" style="16" customWidth="1"/>
    <col min="15882" max="15882" width="4.33203125" style="16" customWidth="1"/>
    <col min="15883" max="15883" width="10.6640625" style="16" customWidth="1"/>
    <col min="15884" max="15895" width="9.5546875" style="16" customWidth="1"/>
    <col min="15896" max="15896" width="10.44140625" style="16" customWidth="1"/>
    <col min="15897" max="15897" width="11.44140625" style="16" customWidth="1"/>
    <col min="15898" max="16093" width="5.6640625" style="16"/>
    <col min="16094" max="16094" width="9.5546875" style="16" customWidth="1"/>
    <col min="16095" max="16095" width="6.5546875" style="16" bestFit="1" customWidth="1"/>
    <col min="16096" max="16096" width="5.6640625" style="16"/>
    <col min="16097" max="16107" width="7.6640625" style="16" customWidth="1"/>
    <col min="16108" max="16108" width="4.6640625" style="16" customWidth="1"/>
    <col min="16109" max="16109" width="7.6640625" style="16" customWidth="1"/>
    <col min="16110" max="16110" width="6.33203125" style="16" customWidth="1"/>
    <col min="16111" max="16111" width="47.6640625" style="16" bestFit="1" customWidth="1"/>
    <col min="16112" max="16113" width="6.33203125" style="16" bestFit="1" customWidth="1"/>
    <col min="16114" max="16114" width="6.6640625" style="16" bestFit="1" customWidth="1"/>
    <col min="16115" max="16115" width="5.6640625" style="16"/>
    <col min="16116" max="16117" width="6.33203125" style="16" bestFit="1" customWidth="1"/>
    <col min="16118" max="16135" width="5.6640625" style="16"/>
    <col min="16136" max="16136" width="6.5546875" style="16" bestFit="1" customWidth="1"/>
    <col min="16137" max="16137" width="18.6640625" style="16" customWidth="1"/>
    <col min="16138" max="16138" width="4.33203125" style="16" customWidth="1"/>
    <col min="16139" max="16139" width="10.6640625" style="16" customWidth="1"/>
    <col min="16140" max="16151" width="9.5546875" style="16" customWidth="1"/>
    <col min="16152" max="16152" width="10.44140625" style="16" customWidth="1"/>
    <col min="16153" max="16153" width="11.44140625" style="16" customWidth="1"/>
    <col min="16154" max="16384" width="5.6640625" style="16"/>
  </cols>
  <sheetData>
    <row r="1" spans="1:73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</row>
    <row r="2" spans="1:73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</row>
    <row r="3" spans="1:73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spans="1:73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73" ht="14.25" customHeight="1" thickTop="1" thickBot="1" x14ac:dyDescent="0.3">
      <c r="A5" s="733" t="s">
        <v>69</v>
      </c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3"/>
      <c r="O5" s="734"/>
      <c r="P5" s="18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73" ht="16.5" customHeight="1" thickTop="1" thickBot="1" x14ac:dyDescent="0.3">
      <c r="A6" s="735"/>
      <c r="B6" s="735"/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6"/>
      <c r="P6" s="18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</row>
    <row r="7" spans="1:73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</row>
    <row r="8" spans="1:73" ht="19.95" customHeight="1" thickTop="1" thickBot="1" x14ac:dyDescent="0.45">
      <c r="A8" s="163"/>
      <c r="B8" s="164" t="s">
        <v>242</v>
      </c>
      <c r="C8" s="165"/>
      <c r="D8" s="165"/>
      <c r="E8" s="165"/>
      <c r="F8" s="165"/>
      <c r="G8" s="165"/>
      <c r="H8" s="165"/>
      <c r="I8" s="165"/>
      <c r="J8" s="165"/>
      <c r="K8" s="261"/>
      <c r="L8" s="165"/>
      <c r="M8" s="165"/>
      <c r="N8" s="165"/>
      <c r="O8" s="521"/>
      <c r="P8" s="12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</row>
    <row r="9" spans="1:73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530" t="s">
        <v>331</v>
      </c>
      <c r="P9" s="12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</row>
    <row r="10" spans="1:73" ht="16.5" customHeight="1" thickTop="1" thickBot="1" x14ac:dyDescent="0.3">
      <c r="A10" s="159"/>
      <c r="O10" s="12"/>
      <c r="P10" s="12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</row>
    <row r="11" spans="1:73" ht="17.399999999999999" customHeight="1" thickTop="1" thickBot="1" x14ac:dyDescent="0.3">
      <c r="A11" s="18"/>
      <c r="B11" s="617" t="s">
        <v>322</v>
      </c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18"/>
      <c r="P11" s="18"/>
      <c r="R11" s="22"/>
      <c r="S11" s="22"/>
      <c r="T11" s="22"/>
      <c r="X11" s="23"/>
      <c r="Y11" s="20"/>
      <c r="Z11" s="20"/>
      <c r="AA11" s="29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</row>
    <row r="12" spans="1:73" ht="14.25" customHeight="1" thickTop="1" thickBot="1" x14ac:dyDescent="0.4">
      <c r="A12" s="18"/>
      <c r="B12" s="616"/>
      <c r="C12" s="616"/>
      <c r="D12" s="616"/>
      <c r="E12" s="616"/>
      <c r="F12" s="616"/>
      <c r="G12" s="616"/>
      <c r="H12" s="616"/>
      <c r="I12" s="616"/>
      <c r="J12" s="616"/>
      <c r="K12" s="616"/>
      <c r="L12" s="616"/>
      <c r="M12" s="616"/>
      <c r="N12" s="616"/>
      <c r="O12" s="74"/>
      <c r="P12" s="74"/>
      <c r="R12" s="22"/>
      <c r="S12" s="22"/>
      <c r="T12" s="22"/>
      <c r="U12" s="87"/>
      <c r="V12" s="87"/>
      <c r="W12" s="87"/>
      <c r="Y12" s="31"/>
      <c r="Z12" s="31"/>
      <c r="AA12" s="29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</row>
    <row r="13" spans="1:73" s="14" customFormat="1" ht="15" customHeight="1" thickTop="1" x14ac:dyDescent="0.3">
      <c r="B13" s="617"/>
      <c r="C13" s="617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617"/>
      <c r="O13" s="73"/>
      <c r="P13" s="34"/>
      <c r="Q13" s="15"/>
      <c r="R13" s="15"/>
      <c r="S13" s="15"/>
      <c r="T13" s="15"/>
      <c r="U13" s="87"/>
      <c r="V13" s="87"/>
      <c r="W13" s="87"/>
      <c r="X13" s="15"/>
    </row>
    <row r="14" spans="1:73" s="14" customFormat="1" ht="15" customHeight="1" x14ac:dyDescent="0.3">
      <c r="A14" s="64"/>
      <c r="B14" s="413" t="s">
        <v>79</v>
      </c>
      <c r="C14" s="413"/>
      <c r="D14" s="413"/>
      <c r="E14" s="413"/>
      <c r="F14" s="346"/>
      <c r="G14" s="346"/>
      <c r="H14" s="423" t="s">
        <v>80</v>
      </c>
      <c r="I14" s="414" t="s">
        <v>81</v>
      </c>
      <c r="J14" s="424" t="s">
        <v>57</v>
      </c>
      <c r="K14" s="415"/>
      <c r="L14" s="415"/>
      <c r="M14" s="346"/>
      <c r="N14" s="346"/>
      <c r="O14" s="72"/>
      <c r="P14" s="508"/>
      <c r="Q14" s="15"/>
      <c r="R14" s="15"/>
      <c r="S14" s="15"/>
      <c r="T14" s="15"/>
      <c r="U14" s="505" t="s">
        <v>83</v>
      </c>
      <c r="V14" s="505" t="s">
        <v>84</v>
      </c>
      <c r="W14" s="87"/>
      <c r="X14" s="15"/>
    </row>
    <row r="15" spans="1:73" ht="15" customHeight="1" x14ac:dyDescent="0.3">
      <c r="B15" s="416" t="s">
        <v>70</v>
      </c>
      <c r="C15" s="361"/>
      <c r="D15" s="361"/>
      <c r="E15" s="361"/>
      <c r="F15" s="361"/>
      <c r="G15" s="361"/>
      <c r="H15" s="425">
        <v>1183</v>
      </c>
      <c r="I15" s="417">
        <v>550</v>
      </c>
      <c r="J15" s="426">
        <f>SUM(H15:I15)</f>
        <v>1733</v>
      </c>
      <c r="K15" s="81"/>
      <c r="L15" s="81"/>
      <c r="M15" s="81"/>
      <c r="N15" s="81"/>
      <c r="O15" s="71"/>
      <c r="P15" s="47"/>
      <c r="Q15" s="47"/>
      <c r="R15" s="47"/>
      <c r="S15" s="47"/>
      <c r="T15" s="47"/>
      <c r="U15" s="506">
        <f>H15/$J15</f>
        <v>0.68263127524523948</v>
      </c>
      <c r="V15" s="506">
        <f>I15/$J15</f>
        <v>0.31736872475476052</v>
      </c>
      <c r="W15" s="87"/>
      <c r="X15" s="15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</row>
    <row r="16" spans="1:73" ht="15" customHeight="1" x14ac:dyDescent="0.3">
      <c r="B16" s="419" t="s">
        <v>71</v>
      </c>
      <c r="C16" s="419"/>
      <c r="D16" s="419"/>
      <c r="E16" s="419"/>
      <c r="F16" s="419"/>
      <c r="G16" s="419"/>
      <c r="H16" s="427">
        <v>998</v>
      </c>
      <c r="I16" s="420">
        <v>289</v>
      </c>
      <c r="J16" s="428">
        <f t="shared" ref="J16:J24" si="0">SUM(H16:I16)</f>
        <v>1287</v>
      </c>
      <c r="K16" s="254"/>
      <c r="L16" s="421"/>
      <c r="M16" s="422"/>
      <c r="N16" s="254"/>
      <c r="O16" s="71"/>
      <c r="P16" s="47"/>
      <c r="Q16" s="47"/>
      <c r="R16" s="47"/>
      <c r="S16" s="509"/>
      <c r="T16" s="509"/>
      <c r="U16" s="506">
        <f t="shared" ref="U16:V24" si="1">H16/$J16</f>
        <v>0.77544677544677543</v>
      </c>
      <c r="V16" s="506">
        <f t="shared" si="1"/>
        <v>0.22455322455322455</v>
      </c>
      <c r="W16" s="539"/>
      <c r="X16" s="510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</row>
    <row r="17" spans="1:73" ht="15" customHeight="1" x14ac:dyDescent="0.3">
      <c r="B17" s="361" t="s">
        <v>78</v>
      </c>
      <c r="C17" s="361"/>
      <c r="D17" s="361"/>
      <c r="E17" s="361"/>
      <c r="F17" s="361"/>
      <c r="G17" s="361"/>
      <c r="H17" s="425">
        <v>392</v>
      </c>
      <c r="I17" s="417">
        <v>13</v>
      </c>
      <c r="J17" s="426">
        <f t="shared" si="0"/>
        <v>405</v>
      </c>
      <c r="K17" s="77"/>
      <c r="L17" s="78"/>
      <c r="M17" s="79"/>
      <c r="N17" s="77"/>
      <c r="O17" s="71"/>
      <c r="P17" s="47"/>
      <c r="Q17" s="47"/>
      <c r="R17" s="47"/>
      <c r="S17" s="47"/>
      <c r="T17" s="47"/>
      <c r="U17" s="506">
        <f t="shared" si="1"/>
        <v>0.96790123456790123</v>
      </c>
      <c r="V17" s="506">
        <f t="shared" si="1"/>
        <v>3.2098765432098768E-2</v>
      </c>
      <c r="W17" s="87"/>
      <c r="X17" s="15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</row>
    <row r="18" spans="1:73" ht="15" customHeight="1" x14ac:dyDescent="0.3">
      <c r="B18" s="419" t="s">
        <v>77</v>
      </c>
      <c r="C18" s="419"/>
      <c r="D18" s="419"/>
      <c r="E18" s="419"/>
      <c r="F18" s="419"/>
      <c r="G18" s="419"/>
      <c r="H18" s="427">
        <v>265</v>
      </c>
      <c r="I18" s="420">
        <v>53</v>
      </c>
      <c r="J18" s="428">
        <f t="shared" si="0"/>
        <v>318</v>
      </c>
      <c r="K18" s="254"/>
      <c r="L18" s="421"/>
      <c r="M18" s="422"/>
      <c r="N18" s="254"/>
      <c r="O18" s="71"/>
      <c r="P18" s="47"/>
      <c r="Q18" s="47"/>
      <c r="R18" s="47"/>
      <c r="S18" s="47"/>
      <c r="T18" s="47"/>
      <c r="U18" s="506">
        <f t="shared" si="1"/>
        <v>0.83333333333333337</v>
      </c>
      <c r="V18" s="506">
        <f t="shared" si="1"/>
        <v>0.16666666666666666</v>
      </c>
      <c r="W18" s="87"/>
      <c r="X18" s="15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</row>
    <row r="19" spans="1:73" ht="15" customHeight="1" x14ac:dyDescent="0.3">
      <c r="B19" s="361" t="s">
        <v>295</v>
      </c>
      <c r="C19" s="361"/>
      <c r="D19" s="361"/>
      <c r="E19" s="361"/>
      <c r="F19" s="361"/>
      <c r="G19" s="361"/>
      <c r="H19" s="425">
        <v>179</v>
      </c>
      <c r="I19" s="417">
        <v>89</v>
      </c>
      <c r="J19" s="426">
        <f t="shared" si="0"/>
        <v>268</v>
      </c>
      <c r="K19" s="77"/>
      <c r="L19" s="78"/>
      <c r="M19" s="79"/>
      <c r="N19" s="77"/>
      <c r="O19" s="71"/>
      <c r="P19" s="47"/>
      <c r="Q19" s="47"/>
      <c r="R19" s="47"/>
      <c r="S19" s="47"/>
      <c r="T19" s="47"/>
      <c r="U19" s="506">
        <f t="shared" si="1"/>
        <v>0.66791044776119401</v>
      </c>
      <c r="V19" s="506">
        <f t="shared" si="1"/>
        <v>0.33208955223880599</v>
      </c>
      <c r="W19" s="87"/>
      <c r="X19" s="15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</row>
    <row r="20" spans="1:73" ht="15" customHeight="1" x14ac:dyDescent="0.3">
      <c r="B20" s="419" t="s">
        <v>73</v>
      </c>
      <c r="C20" s="419"/>
      <c r="D20" s="419"/>
      <c r="E20" s="419"/>
      <c r="F20" s="419"/>
      <c r="G20" s="419"/>
      <c r="H20" s="427">
        <v>163</v>
      </c>
      <c r="I20" s="420">
        <v>89</v>
      </c>
      <c r="J20" s="428">
        <f t="shared" si="0"/>
        <v>252</v>
      </c>
      <c r="K20" s="254"/>
      <c r="L20" s="421"/>
      <c r="M20" s="422"/>
      <c r="N20" s="254"/>
      <c r="O20" s="71"/>
      <c r="P20" s="47"/>
      <c r="Q20" s="47"/>
      <c r="R20" s="47"/>
      <c r="S20" s="47"/>
      <c r="T20" s="47"/>
      <c r="U20" s="506">
        <f t="shared" si="1"/>
        <v>0.64682539682539686</v>
      </c>
      <c r="V20" s="506">
        <f t="shared" si="1"/>
        <v>0.3531746031746032</v>
      </c>
      <c r="W20" s="87"/>
      <c r="X20" s="15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5" customHeight="1" x14ac:dyDescent="0.3">
      <c r="B21" s="361" t="s">
        <v>72</v>
      </c>
      <c r="C21" s="361"/>
      <c r="D21" s="361"/>
      <c r="E21" s="361"/>
      <c r="F21" s="361"/>
      <c r="G21" s="361"/>
      <c r="H21" s="425">
        <v>153</v>
      </c>
      <c r="I21" s="417">
        <v>91</v>
      </c>
      <c r="J21" s="426">
        <f t="shared" si="0"/>
        <v>244</v>
      </c>
      <c r="K21" s="77"/>
      <c r="L21" s="83"/>
      <c r="M21" s="77"/>
      <c r="N21" s="77"/>
      <c r="O21" s="71"/>
      <c r="P21" s="47"/>
      <c r="Q21" s="47"/>
      <c r="R21" s="47"/>
      <c r="S21" s="47"/>
      <c r="T21" s="47"/>
      <c r="U21" s="506">
        <f t="shared" si="1"/>
        <v>0.62704918032786883</v>
      </c>
      <c r="V21" s="506">
        <f t="shared" si="1"/>
        <v>0.37295081967213117</v>
      </c>
      <c r="W21" s="87"/>
      <c r="X21" s="15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5" customHeight="1" x14ac:dyDescent="0.3">
      <c r="B22" s="419" t="s">
        <v>74</v>
      </c>
      <c r="C22" s="419"/>
      <c r="D22" s="419"/>
      <c r="E22" s="419"/>
      <c r="F22" s="419"/>
      <c r="G22" s="419"/>
      <c r="H22" s="427">
        <v>172</v>
      </c>
      <c r="I22" s="420">
        <v>53</v>
      </c>
      <c r="J22" s="428">
        <f t="shared" si="0"/>
        <v>225</v>
      </c>
      <c r="K22" s="254"/>
      <c r="L22" s="254"/>
      <c r="M22" s="254"/>
      <c r="N22" s="254"/>
      <c r="O22" s="71"/>
      <c r="P22" s="47"/>
      <c r="Q22" s="47"/>
      <c r="R22" s="47"/>
      <c r="S22" s="47"/>
      <c r="T22" s="47"/>
      <c r="U22" s="506">
        <f t="shared" si="1"/>
        <v>0.76444444444444448</v>
      </c>
      <c r="V22" s="506">
        <f t="shared" si="1"/>
        <v>0.23555555555555555</v>
      </c>
      <c r="W22" s="87"/>
      <c r="X22" s="15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</row>
    <row r="23" spans="1:73" ht="15" customHeight="1" x14ac:dyDescent="0.3">
      <c r="B23" s="361" t="s">
        <v>76</v>
      </c>
      <c r="C23" s="418"/>
      <c r="D23" s="418"/>
      <c r="E23" s="418"/>
      <c r="F23" s="361"/>
      <c r="G23" s="361"/>
      <c r="H23" s="425">
        <v>148</v>
      </c>
      <c r="I23" s="417">
        <v>30</v>
      </c>
      <c r="J23" s="426">
        <f t="shared" si="0"/>
        <v>178</v>
      </c>
      <c r="K23" s="77"/>
      <c r="L23" s="80"/>
      <c r="M23" s="77"/>
      <c r="N23" s="77"/>
      <c r="O23" s="71"/>
      <c r="P23" s="47"/>
      <c r="Q23" s="47"/>
      <c r="R23" s="47"/>
      <c r="S23" s="47"/>
      <c r="T23" s="47"/>
      <c r="U23" s="506">
        <f t="shared" si="1"/>
        <v>0.8314606741573034</v>
      </c>
      <c r="V23" s="506">
        <f t="shared" si="1"/>
        <v>0.16853932584269662</v>
      </c>
      <c r="W23" s="87"/>
      <c r="X23" s="15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</row>
    <row r="24" spans="1:73" ht="15" customHeight="1" x14ac:dyDescent="0.3">
      <c r="B24" s="419" t="s">
        <v>82</v>
      </c>
      <c r="C24" s="419"/>
      <c r="D24" s="419"/>
      <c r="E24" s="419"/>
      <c r="F24" s="419"/>
      <c r="G24" s="419"/>
      <c r="H24" s="427">
        <v>484</v>
      </c>
      <c r="I24" s="420">
        <v>51</v>
      </c>
      <c r="J24" s="428">
        <f t="shared" si="0"/>
        <v>535</v>
      </c>
      <c r="K24" s="254"/>
      <c r="L24" s="254"/>
      <c r="M24" s="254"/>
      <c r="N24" s="254"/>
      <c r="O24" s="71"/>
      <c r="P24" s="47"/>
      <c r="Q24" s="47"/>
      <c r="R24" s="47"/>
      <c r="S24" s="47"/>
      <c r="T24" s="47"/>
      <c r="U24" s="506">
        <f t="shared" si="1"/>
        <v>0.90467289719626165</v>
      </c>
      <c r="V24" s="506">
        <f t="shared" si="1"/>
        <v>9.5327102803738323E-2</v>
      </c>
      <c r="W24" s="87"/>
      <c r="X24" s="15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5" customHeight="1" x14ac:dyDescent="0.3">
      <c r="B25" s="412" t="s">
        <v>85</v>
      </c>
      <c r="C25" s="346"/>
      <c r="D25" s="346"/>
      <c r="E25" s="346"/>
      <c r="F25" s="346"/>
      <c r="G25" s="346"/>
      <c r="H25" s="429">
        <f>SUM(H15:H24)</f>
        <v>4137</v>
      </c>
      <c r="I25" s="430">
        <f>SUM(I15:I24)</f>
        <v>1308</v>
      </c>
      <c r="J25" s="431">
        <f t="shared" ref="J25" si="2">SUM(H25:I25)</f>
        <v>5445</v>
      </c>
      <c r="K25" s="346"/>
      <c r="L25" s="346"/>
      <c r="M25" s="346"/>
      <c r="N25" s="346"/>
      <c r="O25" s="70"/>
      <c r="P25" s="47"/>
      <c r="Q25" s="47"/>
      <c r="R25" s="47"/>
      <c r="S25" s="47"/>
      <c r="T25" s="47"/>
      <c r="U25" s="87"/>
      <c r="V25" s="87"/>
      <c r="W25" s="87"/>
      <c r="X25" s="15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  <row r="26" spans="1:73" s="14" customFormat="1" ht="14.4" x14ac:dyDescent="0.3">
      <c r="B26" s="43"/>
      <c r="C26" s="43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15"/>
      <c r="Q26" s="15"/>
      <c r="R26" s="15"/>
      <c r="S26" s="15"/>
      <c r="T26" s="15"/>
      <c r="U26" s="15"/>
      <c r="V26" s="15"/>
      <c r="W26" s="15"/>
      <c r="X26" s="15"/>
    </row>
    <row r="27" spans="1:73" ht="15" thickBot="1" x14ac:dyDescent="0.35">
      <c r="B27" s="43"/>
      <c r="C27" s="43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102"/>
      <c r="P27" s="47"/>
      <c r="Q27" s="15"/>
      <c r="R27" s="15"/>
      <c r="S27" s="15"/>
      <c r="T27" s="15"/>
      <c r="U27" s="15"/>
      <c r="V27" s="15"/>
      <c r="W27" s="15"/>
      <c r="X27" s="15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</row>
    <row r="28" spans="1:73" ht="17.399999999999999" customHeight="1" thickTop="1" thickBot="1" x14ac:dyDescent="0.35">
      <c r="A28" s="18"/>
      <c r="B28" s="43"/>
      <c r="C28" s="43"/>
      <c r="D28" s="435"/>
      <c r="E28" s="435"/>
      <c r="F28" s="435"/>
      <c r="G28" s="76"/>
      <c r="H28" s="435"/>
      <c r="I28" s="435"/>
      <c r="J28" s="435"/>
      <c r="K28" s="435"/>
      <c r="L28" s="76"/>
      <c r="M28" s="76"/>
      <c r="N28" s="76"/>
      <c r="O28" s="18"/>
      <c r="P28" s="18"/>
      <c r="R28" s="22"/>
      <c r="S28" s="22"/>
      <c r="T28" s="22"/>
      <c r="X28" s="23"/>
      <c r="Y28" s="20"/>
      <c r="Z28" s="20"/>
      <c r="AA28" s="29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</row>
    <row r="29" spans="1:73" ht="17.399999999999999" customHeight="1" thickTop="1" thickBot="1" x14ac:dyDescent="0.3">
      <c r="A29" s="18"/>
      <c r="B29" s="737" t="s">
        <v>323</v>
      </c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18"/>
      <c r="P29" s="18"/>
      <c r="R29" s="22"/>
      <c r="S29" s="22"/>
      <c r="T29" s="22"/>
      <c r="X29" s="23"/>
      <c r="Y29" s="20"/>
      <c r="Z29" s="20"/>
      <c r="AA29" s="29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</row>
    <row r="30" spans="1:73" ht="14.25" customHeight="1" thickTop="1" thickBot="1" x14ac:dyDescent="0.4">
      <c r="A30" s="18"/>
      <c r="B30" s="739"/>
      <c r="C30" s="740"/>
      <c r="D30" s="740"/>
      <c r="E30" s="740"/>
      <c r="F30" s="740"/>
      <c r="G30" s="740"/>
      <c r="H30" s="740"/>
      <c r="I30" s="740"/>
      <c r="J30" s="740"/>
      <c r="K30" s="740"/>
      <c r="L30" s="740"/>
      <c r="M30" s="740"/>
      <c r="N30" s="740"/>
      <c r="O30" s="74"/>
      <c r="P30" s="74"/>
      <c r="R30" s="22"/>
      <c r="S30" s="22"/>
      <c r="T30" s="22"/>
      <c r="Y30" s="31"/>
      <c r="Z30" s="31"/>
      <c r="AA30" s="29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</row>
    <row r="31" spans="1:73" ht="15" thickTop="1" x14ac:dyDescent="0.3">
      <c r="A31" s="143"/>
      <c r="B31" s="92"/>
      <c r="C31" s="93"/>
      <c r="D31" s="94"/>
      <c r="E31" s="94"/>
      <c r="F31" s="94"/>
      <c r="G31" s="127"/>
      <c r="H31" s="128"/>
      <c r="I31" s="128"/>
      <c r="J31" s="128"/>
      <c r="K31" s="128"/>
      <c r="L31" s="127"/>
      <c r="M31" s="127"/>
      <c r="N31" s="127"/>
      <c r="O31" s="127"/>
      <c r="P31" s="129"/>
      <c r="Q31" s="125"/>
      <c r="R31" s="16"/>
      <c r="S31" s="16"/>
      <c r="T31" s="16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</row>
    <row r="32" spans="1:73" ht="14.4" x14ac:dyDescent="0.3">
      <c r="A32" s="143"/>
      <c r="B32" s="741" t="s">
        <v>94</v>
      </c>
      <c r="C32" s="741"/>
      <c r="D32" s="741"/>
      <c r="E32" s="95" t="s">
        <v>55</v>
      </c>
      <c r="F32" s="96" t="s">
        <v>95</v>
      </c>
      <c r="G32" s="130"/>
      <c r="H32" s="128"/>
      <c r="I32" s="128"/>
      <c r="J32" s="128"/>
      <c r="K32" s="128"/>
      <c r="L32" s="127"/>
      <c r="M32" s="127"/>
      <c r="N32" s="127"/>
      <c r="O32" s="127"/>
      <c r="P32" s="129"/>
      <c r="Q32" s="125"/>
      <c r="R32" s="16"/>
      <c r="S32" s="16"/>
      <c r="T32" s="16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</row>
    <row r="33" spans="1:73" ht="15" thickBot="1" x14ac:dyDescent="0.35">
      <c r="A33" s="143"/>
      <c r="B33" s="436" t="s">
        <v>96</v>
      </c>
      <c r="C33" s="437"/>
      <c r="D33" s="437"/>
      <c r="E33" s="438">
        <f>C67</f>
        <v>4667</v>
      </c>
      <c r="F33" s="439">
        <f>E33/$E$59</f>
        <v>0.85711662075298434</v>
      </c>
      <c r="G33" s="130"/>
      <c r="H33" s="128"/>
      <c r="I33" s="128"/>
      <c r="J33" s="128"/>
      <c r="K33" s="128"/>
      <c r="L33" s="127"/>
      <c r="M33" s="127"/>
      <c r="N33" s="127"/>
      <c r="O33" s="127"/>
      <c r="P33" s="129"/>
      <c r="Q33" s="125"/>
      <c r="R33" s="16"/>
      <c r="S33" s="16"/>
      <c r="T33" s="16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</row>
    <row r="34" spans="1:73" ht="15" thickBot="1" x14ac:dyDescent="0.35">
      <c r="A34" s="143"/>
      <c r="B34" s="440" t="s">
        <v>97</v>
      </c>
      <c r="C34" s="441"/>
      <c r="D34" s="441"/>
      <c r="E34" s="442">
        <f>E35+E42+E47+E51+E55</f>
        <v>778</v>
      </c>
      <c r="F34" s="443">
        <f>E34/$E$59</f>
        <v>0.14288337924701561</v>
      </c>
      <c r="G34" s="130"/>
      <c r="H34" s="128"/>
      <c r="I34" s="128"/>
      <c r="J34" s="128"/>
      <c r="K34" s="128"/>
      <c r="L34" s="127"/>
      <c r="M34" s="127"/>
      <c r="N34" s="127"/>
      <c r="O34" s="127"/>
      <c r="P34" s="129"/>
      <c r="Q34" s="125"/>
      <c r="R34" s="16"/>
      <c r="S34" s="16"/>
      <c r="T34" s="16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</row>
    <row r="35" spans="1:73" ht="15" thickBot="1" x14ac:dyDescent="0.35">
      <c r="A35" s="143"/>
      <c r="B35" s="444" t="s">
        <v>107</v>
      </c>
      <c r="C35" s="445"/>
      <c r="D35" s="445"/>
      <c r="E35" s="446">
        <f>C71</f>
        <v>307</v>
      </c>
      <c r="F35" s="447">
        <f t="shared" ref="F35:F59" si="3">E35/$E$59</f>
        <v>5.6382001836547291E-2</v>
      </c>
      <c r="G35" s="130"/>
      <c r="H35" s="128"/>
      <c r="I35" s="128"/>
      <c r="J35" s="128"/>
      <c r="K35" s="128"/>
      <c r="L35" s="127"/>
      <c r="M35" s="127"/>
      <c r="N35" s="127"/>
      <c r="O35" s="127"/>
      <c r="P35" s="129"/>
      <c r="Q35" s="125"/>
      <c r="R35" s="16"/>
      <c r="S35" s="16"/>
      <c r="T35" s="16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</row>
    <row r="36" spans="1:73" ht="14.4" x14ac:dyDescent="0.3">
      <c r="A36" s="143"/>
      <c r="B36" s="448" t="s">
        <v>108</v>
      </c>
      <c r="C36" s="449"/>
      <c r="D36" s="449"/>
      <c r="E36" s="450">
        <v>176</v>
      </c>
      <c r="F36" s="451">
        <f t="shared" si="3"/>
        <v>3.2323232323232323E-2</v>
      </c>
      <c r="G36" s="130"/>
      <c r="H36" s="131"/>
      <c r="I36" s="131"/>
      <c r="J36" s="131"/>
      <c r="K36" s="131"/>
      <c r="L36" s="127"/>
      <c r="M36" s="127"/>
      <c r="N36" s="127"/>
      <c r="O36" s="127"/>
      <c r="P36" s="129"/>
      <c r="Q36" s="125"/>
      <c r="R36" s="16"/>
      <c r="S36" s="16"/>
      <c r="T36" s="16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</row>
    <row r="37" spans="1:73" ht="14.4" x14ac:dyDescent="0.3">
      <c r="A37" s="143"/>
      <c r="B37" s="448" t="s">
        <v>102</v>
      </c>
      <c r="C37" s="449"/>
      <c r="D37" s="449"/>
      <c r="E37" s="450">
        <v>38</v>
      </c>
      <c r="F37" s="451">
        <f t="shared" si="3"/>
        <v>6.9788797061524337E-3</v>
      </c>
      <c r="G37" s="130"/>
      <c r="H37" s="128"/>
      <c r="I37" s="128"/>
      <c r="J37" s="128"/>
      <c r="K37" s="128"/>
      <c r="L37" s="127"/>
      <c r="M37" s="127"/>
      <c r="N37" s="127"/>
      <c r="O37" s="127"/>
      <c r="P37" s="129"/>
      <c r="Q37" s="125"/>
      <c r="R37" s="16"/>
      <c r="S37" s="16"/>
      <c r="T37" s="16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</row>
    <row r="38" spans="1:73" ht="14.4" x14ac:dyDescent="0.3">
      <c r="A38" s="143"/>
      <c r="B38" s="448" t="s">
        <v>110</v>
      </c>
      <c r="C38" s="449"/>
      <c r="D38" s="449"/>
      <c r="E38" s="450">
        <v>18</v>
      </c>
      <c r="F38" s="451">
        <f t="shared" si="3"/>
        <v>3.3057851239669421E-3</v>
      </c>
      <c r="G38" s="130"/>
      <c r="H38" s="128"/>
      <c r="I38" s="128"/>
      <c r="J38" s="128"/>
      <c r="K38" s="128"/>
      <c r="L38" s="127"/>
      <c r="M38" s="127"/>
      <c r="N38" s="127"/>
      <c r="O38" s="127"/>
      <c r="P38" s="129"/>
      <c r="Q38" s="125"/>
      <c r="R38" s="16"/>
      <c r="S38" s="16"/>
      <c r="T38" s="16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</row>
    <row r="39" spans="1:73" ht="14.4" x14ac:dyDescent="0.3">
      <c r="A39" s="143"/>
      <c r="B39" s="448" t="s">
        <v>109</v>
      </c>
      <c r="C39" s="449"/>
      <c r="D39" s="449"/>
      <c r="E39" s="450">
        <v>17</v>
      </c>
      <c r="F39" s="451">
        <f t="shared" si="3"/>
        <v>3.1221303948576677E-3</v>
      </c>
      <c r="G39" s="130"/>
      <c r="H39" s="128"/>
      <c r="I39" s="128"/>
      <c r="J39" s="128"/>
      <c r="K39" s="128"/>
      <c r="L39" s="127"/>
      <c r="M39" s="127"/>
      <c r="N39" s="127"/>
      <c r="O39" s="127"/>
      <c r="P39" s="129"/>
      <c r="Q39" s="125"/>
      <c r="R39" s="16"/>
      <c r="S39" s="16"/>
      <c r="T39" s="16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</row>
    <row r="40" spans="1:73" ht="14.4" x14ac:dyDescent="0.3">
      <c r="A40" s="143"/>
      <c r="B40" s="448" t="s">
        <v>127</v>
      </c>
      <c r="C40" s="449"/>
      <c r="D40" s="449"/>
      <c r="E40" s="450">
        <v>16</v>
      </c>
      <c r="F40" s="451">
        <f t="shared" si="3"/>
        <v>2.9384756657483929E-3</v>
      </c>
      <c r="G40" s="130"/>
      <c r="H40" s="128"/>
      <c r="I40" s="128"/>
      <c r="J40" s="128"/>
      <c r="K40" s="128"/>
      <c r="L40" s="127"/>
      <c r="M40" s="127"/>
      <c r="N40" s="127"/>
      <c r="O40" s="127"/>
      <c r="P40" s="129"/>
      <c r="Q40" s="125"/>
      <c r="R40" s="16"/>
      <c r="S40" s="16"/>
      <c r="T40" s="16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</row>
    <row r="41" spans="1:73" ht="14.4" x14ac:dyDescent="0.3">
      <c r="A41" s="143"/>
      <c r="B41" s="448" t="s">
        <v>100</v>
      </c>
      <c r="C41" s="449"/>
      <c r="D41" s="449"/>
      <c r="E41" s="450">
        <f>E35-SUM(E36:E40)</f>
        <v>42</v>
      </c>
      <c r="F41" s="451">
        <f t="shared" si="3"/>
        <v>7.7134986225895321E-3</v>
      </c>
      <c r="G41" s="130"/>
      <c r="H41" s="128"/>
      <c r="I41" s="128"/>
      <c r="J41" s="128"/>
      <c r="K41" s="128"/>
      <c r="L41" s="127"/>
      <c r="M41" s="127"/>
      <c r="N41" s="127"/>
      <c r="O41" s="127"/>
      <c r="P41" s="129"/>
      <c r="Q41" s="125"/>
      <c r="R41" s="16"/>
      <c r="S41" s="16"/>
      <c r="T41" s="16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</row>
    <row r="42" spans="1:73" ht="14.4" x14ac:dyDescent="0.3">
      <c r="A42" s="143"/>
      <c r="B42" s="452" t="s">
        <v>112</v>
      </c>
      <c r="C42" s="453"/>
      <c r="D42" s="453"/>
      <c r="E42" s="454">
        <f>C65</f>
        <v>216</v>
      </c>
      <c r="F42" s="455">
        <f t="shared" si="3"/>
        <v>3.9669421487603308E-2</v>
      </c>
      <c r="G42" s="130"/>
      <c r="H42" s="127"/>
      <c r="I42" s="127"/>
      <c r="J42" s="127"/>
      <c r="K42" s="127"/>
      <c r="L42" s="127"/>
      <c r="M42" s="127"/>
      <c r="N42" s="127"/>
      <c r="O42" s="127"/>
      <c r="P42" s="129"/>
      <c r="Q42" s="125"/>
      <c r="R42" s="16"/>
      <c r="S42" s="16"/>
      <c r="T42" s="16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</row>
    <row r="43" spans="1:73" ht="14.4" x14ac:dyDescent="0.3">
      <c r="A43" s="143"/>
      <c r="B43" s="448" t="s">
        <v>101</v>
      </c>
      <c r="C43" s="449"/>
      <c r="D43" s="449"/>
      <c r="E43" s="450">
        <v>51</v>
      </c>
      <c r="F43" s="451">
        <f t="shared" si="3"/>
        <v>9.3663911845730027E-3</v>
      </c>
      <c r="G43" s="130"/>
      <c r="H43" s="127"/>
      <c r="I43" s="127"/>
      <c r="J43" s="127"/>
      <c r="K43" s="127"/>
      <c r="L43" s="127"/>
      <c r="M43" s="127"/>
      <c r="N43" s="127"/>
      <c r="O43" s="127"/>
      <c r="P43" s="129"/>
      <c r="Q43" s="125"/>
      <c r="R43" s="16"/>
      <c r="S43" s="16"/>
      <c r="T43" s="16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</row>
    <row r="44" spans="1:73" ht="14.4" x14ac:dyDescent="0.3">
      <c r="A44" s="143"/>
      <c r="B44" s="448" t="s">
        <v>284</v>
      </c>
      <c r="C44" s="449"/>
      <c r="D44" s="449"/>
      <c r="E44" s="450">
        <v>38</v>
      </c>
      <c r="F44" s="451">
        <f t="shared" si="3"/>
        <v>6.9788797061524337E-3</v>
      </c>
      <c r="G44" s="130"/>
      <c r="H44" s="127"/>
      <c r="I44" s="127"/>
      <c r="J44" s="127"/>
      <c r="K44" s="127"/>
      <c r="L44" s="127"/>
      <c r="M44" s="127"/>
      <c r="N44" s="127"/>
      <c r="O44" s="127"/>
      <c r="P44" s="129"/>
      <c r="Q44" s="125"/>
      <c r="R44" s="16"/>
      <c r="S44" s="16"/>
      <c r="T44" s="16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</row>
    <row r="45" spans="1:73" ht="14.4" x14ac:dyDescent="0.3">
      <c r="A45" s="143"/>
      <c r="B45" s="448" t="s">
        <v>297</v>
      </c>
      <c r="C45" s="449"/>
      <c r="D45" s="449"/>
      <c r="E45" s="450">
        <v>32</v>
      </c>
      <c r="F45" s="451">
        <f t="shared" si="3"/>
        <v>5.8769513314967858E-3</v>
      </c>
      <c r="G45" s="130"/>
      <c r="H45" s="127"/>
      <c r="I45" s="127"/>
      <c r="J45" s="127"/>
      <c r="K45" s="127"/>
      <c r="L45" s="127"/>
      <c r="M45" s="127"/>
      <c r="N45" s="127"/>
      <c r="O45" s="127"/>
      <c r="P45" s="129"/>
      <c r="Q45" s="125"/>
      <c r="R45" s="16"/>
      <c r="S45" s="16"/>
      <c r="T45" s="16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</row>
    <row r="46" spans="1:73" ht="14.4" x14ac:dyDescent="0.3">
      <c r="A46" s="143"/>
      <c r="B46" s="448" t="s">
        <v>286</v>
      </c>
      <c r="C46" s="449"/>
      <c r="D46" s="449"/>
      <c r="E46" s="450">
        <f>E42-SUM(E43:E45)</f>
        <v>95</v>
      </c>
      <c r="F46" s="451">
        <f t="shared" si="3"/>
        <v>1.7447199265381085E-2</v>
      </c>
      <c r="G46" s="130"/>
      <c r="H46" s="127"/>
      <c r="I46" s="127"/>
      <c r="J46" s="127"/>
      <c r="K46" s="127"/>
      <c r="L46" s="127"/>
      <c r="M46" s="127"/>
      <c r="N46" s="127"/>
      <c r="O46" s="127"/>
      <c r="P46" s="129"/>
      <c r="Q46" s="125"/>
      <c r="R46" s="16"/>
      <c r="S46" s="16"/>
      <c r="T46" s="16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</row>
    <row r="47" spans="1:73" ht="18" x14ac:dyDescent="0.35">
      <c r="A47" s="143"/>
      <c r="B47" s="456" t="s">
        <v>111</v>
      </c>
      <c r="C47" s="457"/>
      <c r="D47" s="457"/>
      <c r="E47" s="458">
        <f>C64</f>
        <v>163</v>
      </c>
      <c r="F47" s="459">
        <f t="shared" si="3"/>
        <v>2.9935720844811754E-2</v>
      </c>
      <c r="G47" s="132"/>
      <c r="H47" s="133"/>
      <c r="I47" s="133"/>
      <c r="J47" s="133"/>
      <c r="K47" s="133"/>
      <c r="L47" s="127"/>
      <c r="M47" s="127"/>
      <c r="N47" s="127"/>
      <c r="O47" s="127"/>
      <c r="P47" s="129"/>
      <c r="Q47" s="125"/>
      <c r="R47" s="16"/>
      <c r="S47" s="16"/>
      <c r="T47" s="16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</row>
    <row r="48" spans="1:73" ht="14.4" x14ac:dyDescent="0.3">
      <c r="A48" s="143"/>
      <c r="B48" s="448" t="s">
        <v>98</v>
      </c>
      <c r="C48" s="449"/>
      <c r="D48" s="449"/>
      <c r="E48" s="450">
        <v>71</v>
      </c>
      <c r="F48" s="451">
        <f t="shared" si="3"/>
        <v>1.3039485766758493E-2</v>
      </c>
      <c r="G48" s="134"/>
      <c r="H48" s="129"/>
      <c r="I48" s="129"/>
      <c r="J48" s="129"/>
      <c r="K48" s="129"/>
      <c r="L48" s="129"/>
      <c r="M48" s="129"/>
      <c r="N48" s="129"/>
      <c r="O48" s="129"/>
      <c r="P48" s="129"/>
      <c r="Q48" s="125"/>
      <c r="R48" s="16"/>
      <c r="S48" s="16"/>
      <c r="T48" s="16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</row>
    <row r="49" spans="1:73" ht="14.4" x14ac:dyDescent="0.3">
      <c r="A49" s="143"/>
      <c r="B49" s="448" t="s">
        <v>296</v>
      </c>
      <c r="C49" s="449"/>
      <c r="D49" s="449"/>
      <c r="E49" s="450">
        <v>48</v>
      </c>
      <c r="F49" s="451">
        <f t="shared" si="3"/>
        <v>8.8154269972451783E-3</v>
      </c>
      <c r="G49" s="134"/>
      <c r="H49" s="129"/>
      <c r="I49" s="129"/>
      <c r="J49" s="129"/>
      <c r="K49" s="129"/>
      <c r="L49" s="129"/>
      <c r="M49" s="129"/>
      <c r="N49" s="129"/>
      <c r="O49" s="129"/>
      <c r="P49" s="129"/>
      <c r="Q49" s="125"/>
      <c r="R49" s="16"/>
      <c r="S49" s="16"/>
      <c r="T49" s="16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</row>
    <row r="50" spans="1:73" ht="14.4" x14ac:dyDescent="0.3">
      <c r="A50" s="143"/>
      <c r="B50" s="448" t="s">
        <v>100</v>
      </c>
      <c r="C50" s="449"/>
      <c r="D50" s="449"/>
      <c r="E50" s="450">
        <f>E47-SUM(E48:E49)</f>
        <v>44</v>
      </c>
      <c r="F50" s="451">
        <f t="shared" si="3"/>
        <v>8.0808080808080808E-3</v>
      </c>
      <c r="G50" s="134"/>
      <c r="H50" s="129"/>
      <c r="I50" s="129"/>
      <c r="J50" s="129"/>
      <c r="K50" s="129"/>
      <c r="L50" s="129"/>
      <c r="M50" s="129"/>
      <c r="N50" s="129"/>
      <c r="O50" s="129"/>
      <c r="P50" s="129"/>
      <c r="Q50" s="125"/>
      <c r="R50" s="16"/>
      <c r="S50" s="16"/>
      <c r="T50" s="16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</row>
    <row r="51" spans="1:73" ht="14.4" x14ac:dyDescent="0.3">
      <c r="A51" s="143"/>
      <c r="B51" s="460" t="s">
        <v>104</v>
      </c>
      <c r="C51" s="461"/>
      <c r="D51" s="461"/>
      <c r="E51" s="462">
        <f>C66</f>
        <v>56</v>
      </c>
      <c r="F51" s="463">
        <f t="shared" si="3"/>
        <v>1.0284664830119375E-2</v>
      </c>
      <c r="G51" s="134"/>
      <c r="H51" s="129"/>
      <c r="I51" s="129"/>
      <c r="J51" s="129"/>
      <c r="K51" s="129"/>
      <c r="L51" s="129"/>
      <c r="M51" s="129"/>
      <c r="N51" s="129"/>
      <c r="O51" s="129"/>
      <c r="P51" s="129"/>
      <c r="Q51" s="125"/>
      <c r="R51" s="16"/>
      <c r="S51" s="16"/>
      <c r="T51" s="16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</row>
    <row r="52" spans="1:73" ht="13.95" customHeight="1" x14ac:dyDescent="0.3">
      <c r="A52" s="143"/>
      <c r="B52" s="448" t="s">
        <v>113</v>
      </c>
      <c r="C52" s="449"/>
      <c r="D52" s="449"/>
      <c r="E52" s="450">
        <v>40</v>
      </c>
      <c r="F52" s="451">
        <f t="shared" si="3"/>
        <v>7.3461891643709825E-3</v>
      </c>
      <c r="G52" s="134"/>
      <c r="H52" s="129"/>
      <c r="I52" s="129"/>
      <c r="J52" s="129"/>
      <c r="K52" s="129"/>
      <c r="L52" s="129"/>
      <c r="M52" s="129"/>
      <c r="N52" s="129"/>
      <c r="O52" s="129"/>
      <c r="P52" s="129"/>
      <c r="Q52" s="125"/>
      <c r="R52" s="16"/>
      <c r="S52" s="16"/>
      <c r="T52" s="16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</row>
    <row r="53" spans="1:73" ht="13.95" customHeight="1" x14ac:dyDescent="0.3">
      <c r="A53" s="143"/>
      <c r="B53" s="448" t="s">
        <v>105</v>
      </c>
      <c r="C53" s="464"/>
      <c r="D53" s="464"/>
      <c r="E53" s="450">
        <v>9</v>
      </c>
      <c r="F53" s="451">
        <f t="shared" si="3"/>
        <v>1.652892561983471E-3</v>
      </c>
      <c r="G53" s="134"/>
      <c r="H53" s="129"/>
      <c r="I53" s="129"/>
      <c r="J53" s="129"/>
      <c r="K53" s="730"/>
      <c r="L53" s="730"/>
      <c r="M53" s="730"/>
      <c r="N53" s="135"/>
      <c r="O53" s="129"/>
      <c r="P53" s="129"/>
      <c r="Q53" s="125"/>
      <c r="R53" s="16"/>
      <c r="S53" s="16"/>
      <c r="T53" s="16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</row>
    <row r="54" spans="1:73" ht="13.95" customHeight="1" x14ac:dyDescent="0.3">
      <c r="A54" s="143"/>
      <c r="B54" s="448" t="s">
        <v>100</v>
      </c>
      <c r="C54" s="449"/>
      <c r="D54" s="449"/>
      <c r="E54" s="450">
        <f>E51-SUM(E52:E53)</f>
        <v>7</v>
      </c>
      <c r="F54" s="451">
        <f t="shared" si="3"/>
        <v>1.2855831037649219E-3</v>
      </c>
      <c r="G54" s="134"/>
      <c r="H54" s="129"/>
      <c r="I54" s="129"/>
      <c r="J54" s="129"/>
      <c r="K54" s="729"/>
      <c r="L54" s="729"/>
      <c r="M54" s="729"/>
      <c r="N54" s="136"/>
      <c r="O54" s="137"/>
      <c r="P54" s="137" t="s">
        <v>68</v>
      </c>
      <c r="Q54" s="125"/>
      <c r="R54" s="16"/>
      <c r="S54" s="16"/>
      <c r="T54" s="16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</row>
    <row r="55" spans="1:73" ht="13.95" customHeight="1" x14ac:dyDescent="0.3">
      <c r="A55" s="143"/>
      <c r="B55" s="465" t="s">
        <v>106</v>
      </c>
      <c r="C55" s="466"/>
      <c r="D55" s="466"/>
      <c r="E55" s="467">
        <f>E59-SUM(E33,E35,E42,E47,E51)</f>
        <v>36</v>
      </c>
      <c r="F55" s="468">
        <f t="shared" si="3"/>
        <v>6.6115702479338841E-3</v>
      </c>
      <c r="G55" s="134"/>
      <c r="H55" s="129"/>
      <c r="I55" s="129"/>
      <c r="J55" s="129"/>
      <c r="K55" s="731"/>
      <c r="L55" s="731"/>
      <c r="M55" s="731"/>
      <c r="N55" s="138"/>
      <c r="O55" s="137"/>
      <c r="P55" s="137"/>
      <c r="Q55" s="125"/>
      <c r="R55" s="16"/>
      <c r="S55" s="16"/>
      <c r="T55" s="16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</row>
    <row r="56" spans="1:73" s="45" customFormat="1" ht="13.95" customHeight="1" x14ac:dyDescent="0.3">
      <c r="A56" s="125"/>
      <c r="B56" s="448" t="s">
        <v>114</v>
      </c>
      <c r="C56" s="449"/>
      <c r="D56" s="449"/>
      <c r="E56" s="450">
        <v>14</v>
      </c>
      <c r="F56" s="451">
        <f t="shared" si="3"/>
        <v>2.5711662075298437E-3</v>
      </c>
      <c r="G56" s="134"/>
      <c r="H56" s="129"/>
      <c r="I56" s="129"/>
      <c r="J56" s="129"/>
      <c r="K56" s="732"/>
      <c r="L56" s="732"/>
      <c r="M56" s="732"/>
      <c r="N56" s="138"/>
      <c r="O56" s="137"/>
      <c r="P56" s="137"/>
      <c r="Q56" s="129"/>
    </row>
    <row r="57" spans="1:73" ht="13.95" customHeight="1" x14ac:dyDescent="0.3">
      <c r="A57" s="143"/>
      <c r="B57" s="448" t="s">
        <v>115</v>
      </c>
      <c r="C57" s="449"/>
      <c r="D57" s="449"/>
      <c r="E57" s="450">
        <v>14</v>
      </c>
      <c r="F57" s="451">
        <f t="shared" si="3"/>
        <v>2.5711662075298437E-3</v>
      </c>
      <c r="G57" s="134"/>
      <c r="H57" s="129"/>
      <c r="I57" s="129"/>
      <c r="J57" s="129"/>
      <c r="K57" s="729"/>
      <c r="L57" s="729"/>
      <c r="M57" s="729"/>
      <c r="N57" s="139"/>
      <c r="O57" s="137"/>
      <c r="P57" s="137" t="s">
        <v>64</v>
      </c>
      <c r="Q57" s="125"/>
      <c r="R57" s="16"/>
      <c r="S57" s="16"/>
      <c r="T57" s="1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13.95" customHeight="1" x14ac:dyDescent="0.3">
      <c r="A58" s="143"/>
      <c r="B58" s="448" t="s">
        <v>116</v>
      </c>
      <c r="C58" s="449"/>
      <c r="D58" s="449"/>
      <c r="E58" s="450">
        <f>E55-SUM(E56:E57)</f>
        <v>8</v>
      </c>
      <c r="F58" s="451">
        <f t="shared" si="3"/>
        <v>1.4692378328741965E-3</v>
      </c>
      <c r="G58" s="134"/>
      <c r="H58" s="129"/>
      <c r="I58" s="129"/>
      <c r="J58" s="129"/>
      <c r="K58" s="729"/>
      <c r="L58" s="729"/>
      <c r="M58" s="729"/>
      <c r="N58" s="136"/>
      <c r="O58" s="137"/>
      <c r="P58" s="137" t="s">
        <v>65</v>
      </c>
      <c r="Q58" s="125"/>
      <c r="R58" s="16"/>
      <c r="S58" s="16"/>
      <c r="T58" s="16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</row>
    <row r="59" spans="1:73" ht="13.95" customHeight="1" x14ac:dyDescent="0.3">
      <c r="A59" s="143"/>
      <c r="B59" s="469" t="s">
        <v>57</v>
      </c>
      <c r="C59" s="469"/>
      <c r="D59" s="469"/>
      <c r="E59" s="470">
        <f>J25</f>
        <v>5445</v>
      </c>
      <c r="F59" s="471">
        <f t="shared" si="3"/>
        <v>1</v>
      </c>
      <c r="G59" s="140"/>
      <c r="H59" s="129"/>
      <c r="I59" s="129"/>
      <c r="J59" s="129"/>
      <c r="K59" s="729"/>
      <c r="L59" s="729"/>
      <c r="M59" s="729"/>
      <c r="N59" s="136"/>
      <c r="O59" s="137"/>
      <c r="P59" s="137" t="s">
        <v>66</v>
      </c>
      <c r="Q59" s="125"/>
      <c r="R59" s="16"/>
      <c r="S59" s="16"/>
      <c r="T59" s="16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</row>
    <row r="60" spans="1:73" ht="13.95" customHeight="1" x14ac:dyDescent="0.3">
      <c r="I60" s="63"/>
      <c r="J60" s="116"/>
      <c r="K60" s="116"/>
      <c r="L60" s="116"/>
      <c r="M60" s="88"/>
      <c r="N60" s="117"/>
      <c r="P60" s="105"/>
    </row>
    <row r="61" spans="1:73" ht="13.95" customHeight="1" x14ac:dyDescent="0.3">
      <c r="I61" s="63"/>
      <c r="J61" s="116"/>
      <c r="K61" s="116"/>
      <c r="L61" s="116"/>
      <c r="M61" s="88"/>
      <c r="N61" s="91"/>
      <c r="P61" s="112"/>
    </row>
    <row r="62" spans="1:73" ht="13.95" customHeight="1" x14ac:dyDescent="0.3">
      <c r="A62" s="47"/>
      <c r="B62" s="47"/>
      <c r="C62" s="47"/>
      <c r="D62" s="47"/>
      <c r="E62" s="47"/>
      <c r="F62" s="47"/>
      <c r="G62" s="47"/>
      <c r="H62" s="47"/>
      <c r="I62" s="508"/>
      <c r="J62" s="145"/>
      <c r="K62" s="145"/>
      <c r="L62" s="145"/>
      <c r="M62" s="84"/>
      <c r="N62" s="122"/>
      <c r="O62" s="47"/>
      <c r="P62" s="47"/>
      <c r="Q62" s="15"/>
    </row>
    <row r="63" spans="1:73" ht="14.4" customHeight="1" x14ac:dyDescent="0.3">
      <c r="A63" s="47"/>
      <c r="B63" s="41"/>
      <c r="C63" s="41"/>
      <c r="D63" s="41"/>
      <c r="E63" s="41"/>
      <c r="F63" s="41"/>
      <c r="G63" s="41"/>
      <c r="H63" s="47"/>
      <c r="I63" s="511"/>
      <c r="J63" s="512"/>
      <c r="K63" s="513"/>
      <c r="L63" s="493"/>
      <c r="M63" s="493"/>
      <c r="N63" s="514"/>
      <c r="O63" s="47"/>
      <c r="P63" s="47"/>
      <c r="Q63" s="15"/>
    </row>
    <row r="64" spans="1:73" ht="14.4" customHeight="1" x14ac:dyDescent="0.3">
      <c r="A64" s="515"/>
      <c r="B64" s="507" t="s">
        <v>91</v>
      </c>
      <c r="C64" s="507">
        <v>163</v>
      </c>
      <c r="D64" s="507"/>
      <c r="E64" s="507"/>
      <c r="F64" s="507" t="s">
        <v>292</v>
      </c>
      <c r="G64" s="507"/>
      <c r="H64" s="516"/>
      <c r="I64" s="494"/>
      <c r="J64" s="494"/>
      <c r="K64" s="52"/>
      <c r="L64" s="53"/>
      <c r="M64" s="516"/>
      <c r="N64" s="516"/>
      <c r="O64" s="516"/>
      <c r="P64" s="517"/>
      <c r="Q64" s="15"/>
      <c r="R64" s="15"/>
    </row>
    <row r="65" spans="1:18" ht="14.4" customHeight="1" x14ac:dyDescent="0.25">
      <c r="A65" s="47"/>
      <c r="B65" s="41" t="s">
        <v>89</v>
      </c>
      <c r="C65" s="41">
        <v>216</v>
      </c>
      <c r="D65" s="41"/>
      <c r="E65" s="41"/>
      <c r="F65" s="41" t="s">
        <v>293</v>
      </c>
      <c r="G65" s="41"/>
      <c r="H65" s="47"/>
      <c r="I65" s="47"/>
      <c r="J65" s="47"/>
      <c r="K65" s="47"/>
      <c r="L65" s="47"/>
      <c r="M65" s="47"/>
      <c r="N65" s="47"/>
      <c r="O65" s="47"/>
      <c r="P65" s="47"/>
      <c r="Q65" s="15"/>
      <c r="R65" s="15"/>
    </row>
    <row r="66" spans="1:18" ht="14.4" customHeight="1" x14ac:dyDescent="0.25">
      <c r="A66" s="47"/>
      <c r="B66" s="41" t="s">
        <v>90</v>
      </c>
      <c r="C66" s="41">
        <v>56</v>
      </c>
      <c r="D66" s="41"/>
      <c r="E66" s="41"/>
      <c r="F66" s="41"/>
      <c r="G66" s="41"/>
      <c r="H66" s="47"/>
      <c r="I66" s="47"/>
      <c r="J66" s="47"/>
      <c r="K66" s="47"/>
      <c r="L66" s="47"/>
      <c r="M66" s="47"/>
      <c r="N66" s="47"/>
      <c r="O66" s="47"/>
      <c r="P66" s="47"/>
      <c r="Q66" s="15"/>
      <c r="R66" s="15"/>
    </row>
    <row r="67" spans="1:18" ht="14.4" customHeight="1" x14ac:dyDescent="0.25">
      <c r="A67" s="47"/>
      <c r="B67" s="41" t="s">
        <v>86</v>
      </c>
      <c r="C67" s="41">
        <v>4667</v>
      </c>
      <c r="D67" s="41"/>
      <c r="E67" s="41"/>
      <c r="F67" s="41"/>
      <c r="G67" s="41"/>
      <c r="H67" s="47"/>
      <c r="I67" s="47"/>
      <c r="J67" s="47"/>
      <c r="K67" s="47"/>
      <c r="L67" s="47"/>
      <c r="M67" s="47"/>
      <c r="N67" s="47"/>
      <c r="O67" s="47"/>
      <c r="P67" s="47"/>
      <c r="Q67" s="15"/>
      <c r="R67" s="15"/>
    </row>
    <row r="68" spans="1:18" ht="14.4" customHeight="1" x14ac:dyDescent="0.25">
      <c r="A68" s="47"/>
      <c r="B68" s="41" t="s">
        <v>92</v>
      </c>
      <c r="C68" s="41">
        <v>8</v>
      </c>
      <c r="D68" s="41"/>
      <c r="E68" s="41"/>
      <c r="F68" s="41"/>
      <c r="G68" s="41"/>
      <c r="H68" s="47"/>
      <c r="I68" s="47"/>
      <c r="J68" s="47"/>
      <c r="K68" s="47"/>
      <c r="L68" s="47"/>
      <c r="M68" s="47"/>
      <c r="N68" s="47"/>
      <c r="O68" s="47"/>
      <c r="P68" s="47"/>
      <c r="Q68" s="15"/>
      <c r="R68" s="15"/>
    </row>
    <row r="69" spans="1:18" ht="14.4" customHeight="1" x14ac:dyDescent="0.25">
      <c r="A69" s="47"/>
      <c r="B69" s="41" t="s">
        <v>93</v>
      </c>
      <c r="C69" s="41">
        <v>57</v>
      </c>
      <c r="D69" s="41"/>
      <c r="E69" s="41"/>
      <c r="F69" s="41"/>
      <c r="G69" s="41"/>
      <c r="H69" s="47"/>
      <c r="I69" s="47"/>
      <c r="J69" s="47"/>
      <c r="K69" s="47"/>
      <c r="L69" s="47"/>
      <c r="M69" s="47"/>
      <c r="N69" s="47"/>
      <c r="O69" s="47"/>
      <c r="P69" s="47"/>
      <c r="Q69" s="15"/>
      <c r="R69" s="15"/>
    </row>
    <row r="70" spans="1:18" ht="14.4" customHeight="1" x14ac:dyDescent="0.25">
      <c r="A70" s="47"/>
      <c r="B70" s="41" t="s">
        <v>88</v>
      </c>
      <c r="C70" s="41">
        <v>36</v>
      </c>
      <c r="D70" s="41"/>
      <c r="E70" s="41"/>
      <c r="F70" s="41"/>
      <c r="G70" s="41"/>
      <c r="H70" s="47"/>
      <c r="I70" s="47"/>
      <c r="J70" s="47"/>
      <c r="K70" s="47"/>
      <c r="L70" s="47"/>
      <c r="M70" s="47"/>
      <c r="N70" s="47"/>
      <c r="O70" s="47"/>
      <c r="P70" s="47"/>
      <c r="Q70" s="15"/>
      <c r="R70" s="15"/>
    </row>
    <row r="71" spans="1:18" ht="14.4" customHeight="1" x14ac:dyDescent="0.25">
      <c r="A71" s="47"/>
      <c r="B71" s="41" t="s">
        <v>87</v>
      </c>
      <c r="C71" s="41">
        <v>307</v>
      </c>
      <c r="D71" s="41"/>
      <c r="E71" s="41"/>
      <c r="F71" s="41"/>
      <c r="G71" s="41"/>
      <c r="H71" s="47"/>
      <c r="I71" s="47"/>
      <c r="J71" s="47"/>
      <c r="K71" s="47"/>
      <c r="L71" s="47"/>
      <c r="M71" s="47"/>
      <c r="N71" s="47"/>
      <c r="O71" s="47"/>
      <c r="P71" s="47"/>
      <c r="Q71" s="15"/>
      <c r="R71" s="15"/>
    </row>
    <row r="72" spans="1:18" ht="14.4" customHeight="1" x14ac:dyDescent="0.25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</row>
    <row r="73" spans="1:18" ht="14.4" customHeight="1" x14ac:dyDescent="0.25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</row>
    <row r="74" spans="1:18" ht="14.4" customHeight="1" x14ac:dyDescent="0.25"/>
    <row r="75" spans="1:18" ht="14.4" customHeight="1" x14ac:dyDescent="0.25"/>
    <row r="76" spans="1:18" ht="14.4" customHeight="1" x14ac:dyDescent="0.25"/>
    <row r="77" spans="1:18" ht="14.4" customHeight="1" x14ac:dyDescent="0.25"/>
    <row r="78" spans="1:18" ht="14.4" customHeight="1" x14ac:dyDescent="0.25"/>
  </sheetData>
  <mergeCells count="12">
    <mergeCell ref="K59:M59"/>
    <mergeCell ref="A5:O6"/>
    <mergeCell ref="B11:N12"/>
    <mergeCell ref="B13:N13"/>
    <mergeCell ref="B29:N30"/>
    <mergeCell ref="B32:D32"/>
    <mergeCell ref="K53:M53"/>
    <mergeCell ref="K54:M54"/>
    <mergeCell ref="K55:M55"/>
    <mergeCell ref="K56:M56"/>
    <mergeCell ref="K57:M57"/>
    <mergeCell ref="K58:M58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BS77"/>
  <sheetViews>
    <sheetView topLeftCell="A55" zoomScale="85" zoomScaleNormal="85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6" width="7.6640625" style="16" customWidth="1"/>
    <col min="7" max="13" width="8.88671875" style="16" customWidth="1"/>
    <col min="14" max="14" width="4.6640625" style="16" customWidth="1"/>
    <col min="15" max="15" width="6.33203125" style="16" customWidth="1"/>
    <col min="16" max="16" width="47.6640625" style="16" bestFit="1" customWidth="1"/>
    <col min="17" max="18" width="6.33203125" style="16" bestFit="1" customWidth="1"/>
    <col min="19" max="19" width="6.6640625" style="14" bestFit="1" customWidth="1"/>
    <col min="20" max="20" width="5.6640625" style="14"/>
    <col min="21" max="22" width="6.33203125" style="14" bestFit="1" customWidth="1"/>
    <col min="23" max="40" width="5.6640625" style="14"/>
    <col min="41" max="41" width="6.5546875" style="14" bestFit="1" customWidth="1"/>
    <col min="42" max="42" width="18.6640625" style="14" customWidth="1"/>
    <col min="43" max="43" width="4.33203125" style="14" customWidth="1"/>
    <col min="44" max="44" width="10.6640625" style="14" customWidth="1"/>
    <col min="45" max="56" width="9.5546875" style="14" customWidth="1"/>
    <col min="57" max="57" width="10.44140625" style="14" customWidth="1"/>
    <col min="58" max="58" width="11.44140625" style="14" customWidth="1"/>
    <col min="59" max="71" width="5.6640625" style="14"/>
    <col min="72" max="254" width="5.6640625" style="16"/>
    <col min="255" max="255" width="9.5546875" style="16" customWidth="1"/>
    <col min="256" max="256" width="6.5546875" style="16" bestFit="1" customWidth="1"/>
    <col min="257" max="257" width="5.6640625" style="16"/>
    <col min="258" max="268" width="7.6640625" style="16" customWidth="1"/>
    <col min="269" max="269" width="4.6640625" style="16" customWidth="1"/>
    <col min="270" max="270" width="7.6640625" style="16" customWidth="1"/>
    <col min="271" max="271" width="6.33203125" style="16" customWidth="1"/>
    <col min="272" max="272" width="47.6640625" style="16" bestFit="1" customWidth="1"/>
    <col min="273" max="274" width="6.33203125" style="16" bestFit="1" customWidth="1"/>
    <col min="275" max="275" width="6.6640625" style="16" bestFit="1" customWidth="1"/>
    <col min="276" max="276" width="5.6640625" style="16"/>
    <col min="277" max="278" width="6.33203125" style="16" bestFit="1" customWidth="1"/>
    <col min="279" max="296" width="5.6640625" style="16"/>
    <col min="297" max="297" width="6.5546875" style="16" bestFit="1" customWidth="1"/>
    <col min="298" max="298" width="18.6640625" style="16" customWidth="1"/>
    <col min="299" max="299" width="4.33203125" style="16" customWidth="1"/>
    <col min="300" max="300" width="10.6640625" style="16" customWidth="1"/>
    <col min="301" max="312" width="9.5546875" style="16" customWidth="1"/>
    <col min="313" max="313" width="10.44140625" style="16" customWidth="1"/>
    <col min="314" max="314" width="11.44140625" style="16" customWidth="1"/>
    <col min="315" max="510" width="5.6640625" style="16"/>
    <col min="511" max="511" width="9.5546875" style="16" customWidth="1"/>
    <col min="512" max="512" width="6.5546875" style="16" bestFit="1" customWidth="1"/>
    <col min="513" max="513" width="5.6640625" style="16"/>
    <col min="514" max="524" width="7.6640625" style="16" customWidth="1"/>
    <col min="525" max="525" width="4.6640625" style="16" customWidth="1"/>
    <col min="526" max="526" width="7.6640625" style="16" customWidth="1"/>
    <col min="527" max="527" width="6.33203125" style="16" customWidth="1"/>
    <col min="528" max="528" width="47.6640625" style="16" bestFit="1" customWidth="1"/>
    <col min="529" max="530" width="6.33203125" style="16" bestFit="1" customWidth="1"/>
    <col min="531" max="531" width="6.6640625" style="16" bestFit="1" customWidth="1"/>
    <col min="532" max="532" width="5.6640625" style="16"/>
    <col min="533" max="534" width="6.33203125" style="16" bestFit="1" customWidth="1"/>
    <col min="535" max="552" width="5.6640625" style="16"/>
    <col min="553" max="553" width="6.5546875" style="16" bestFit="1" customWidth="1"/>
    <col min="554" max="554" width="18.6640625" style="16" customWidth="1"/>
    <col min="555" max="555" width="4.33203125" style="16" customWidth="1"/>
    <col min="556" max="556" width="10.6640625" style="16" customWidth="1"/>
    <col min="557" max="568" width="9.5546875" style="16" customWidth="1"/>
    <col min="569" max="569" width="10.44140625" style="16" customWidth="1"/>
    <col min="570" max="570" width="11.44140625" style="16" customWidth="1"/>
    <col min="571" max="766" width="5.6640625" style="16"/>
    <col min="767" max="767" width="9.5546875" style="16" customWidth="1"/>
    <col min="768" max="768" width="6.5546875" style="16" bestFit="1" customWidth="1"/>
    <col min="769" max="769" width="5.6640625" style="16"/>
    <col min="770" max="780" width="7.6640625" style="16" customWidth="1"/>
    <col min="781" max="781" width="4.6640625" style="16" customWidth="1"/>
    <col min="782" max="782" width="7.6640625" style="16" customWidth="1"/>
    <col min="783" max="783" width="6.33203125" style="16" customWidth="1"/>
    <col min="784" max="784" width="47.6640625" style="16" bestFit="1" customWidth="1"/>
    <col min="785" max="786" width="6.33203125" style="16" bestFit="1" customWidth="1"/>
    <col min="787" max="787" width="6.6640625" style="16" bestFit="1" customWidth="1"/>
    <col min="788" max="788" width="5.6640625" style="16"/>
    <col min="789" max="790" width="6.33203125" style="16" bestFit="1" customWidth="1"/>
    <col min="791" max="808" width="5.6640625" style="16"/>
    <col min="809" max="809" width="6.5546875" style="16" bestFit="1" customWidth="1"/>
    <col min="810" max="810" width="18.6640625" style="16" customWidth="1"/>
    <col min="811" max="811" width="4.33203125" style="16" customWidth="1"/>
    <col min="812" max="812" width="10.6640625" style="16" customWidth="1"/>
    <col min="813" max="824" width="9.5546875" style="16" customWidth="1"/>
    <col min="825" max="825" width="10.44140625" style="16" customWidth="1"/>
    <col min="826" max="826" width="11.44140625" style="16" customWidth="1"/>
    <col min="827" max="1022" width="5.6640625" style="16"/>
    <col min="1023" max="1023" width="9.5546875" style="16" customWidth="1"/>
    <col min="1024" max="1024" width="6.5546875" style="16" bestFit="1" customWidth="1"/>
    <col min="1025" max="1025" width="5.6640625" style="16"/>
    <col min="1026" max="1036" width="7.6640625" style="16" customWidth="1"/>
    <col min="1037" max="1037" width="4.6640625" style="16" customWidth="1"/>
    <col min="1038" max="1038" width="7.6640625" style="16" customWidth="1"/>
    <col min="1039" max="1039" width="6.33203125" style="16" customWidth="1"/>
    <col min="1040" max="1040" width="47.6640625" style="16" bestFit="1" customWidth="1"/>
    <col min="1041" max="1042" width="6.33203125" style="16" bestFit="1" customWidth="1"/>
    <col min="1043" max="1043" width="6.6640625" style="16" bestFit="1" customWidth="1"/>
    <col min="1044" max="1044" width="5.6640625" style="16"/>
    <col min="1045" max="1046" width="6.33203125" style="16" bestFit="1" customWidth="1"/>
    <col min="1047" max="1064" width="5.6640625" style="16"/>
    <col min="1065" max="1065" width="6.5546875" style="16" bestFit="1" customWidth="1"/>
    <col min="1066" max="1066" width="18.6640625" style="16" customWidth="1"/>
    <col min="1067" max="1067" width="4.33203125" style="16" customWidth="1"/>
    <col min="1068" max="1068" width="10.6640625" style="16" customWidth="1"/>
    <col min="1069" max="1080" width="9.5546875" style="16" customWidth="1"/>
    <col min="1081" max="1081" width="10.44140625" style="16" customWidth="1"/>
    <col min="1082" max="1082" width="11.44140625" style="16" customWidth="1"/>
    <col min="1083" max="1278" width="5.6640625" style="16"/>
    <col min="1279" max="1279" width="9.5546875" style="16" customWidth="1"/>
    <col min="1280" max="1280" width="6.5546875" style="16" bestFit="1" customWidth="1"/>
    <col min="1281" max="1281" width="5.6640625" style="16"/>
    <col min="1282" max="1292" width="7.6640625" style="16" customWidth="1"/>
    <col min="1293" max="1293" width="4.6640625" style="16" customWidth="1"/>
    <col min="1294" max="1294" width="7.6640625" style="16" customWidth="1"/>
    <col min="1295" max="1295" width="6.33203125" style="16" customWidth="1"/>
    <col min="1296" max="1296" width="47.6640625" style="16" bestFit="1" customWidth="1"/>
    <col min="1297" max="1298" width="6.33203125" style="16" bestFit="1" customWidth="1"/>
    <col min="1299" max="1299" width="6.6640625" style="16" bestFit="1" customWidth="1"/>
    <col min="1300" max="1300" width="5.6640625" style="16"/>
    <col min="1301" max="1302" width="6.33203125" style="16" bestFit="1" customWidth="1"/>
    <col min="1303" max="1320" width="5.6640625" style="16"/>
    <col min="1321" max="1321" width="6.5546875" style="16" bestFit="1" customWidth="1"/>
    <col min="1322" max="1322" width="18.6640625" style="16" customWidth="1"/>
    <col min="1323" max="1323" width="4.33203125" style="16" customWidth="1"/>
    <col min="1324" max="1324" width="10.6640625" style="16" customWidth="1"/>
    <col min="1325" max="1336" width="9.5546875" style="16" customWidth="1"/>
    <col min="1337" max="1337" width="10.44140625" style="16" customWidth="1"/>
    <col min="1338" max="1338" width="11.44140625" style="16" customWidth="1"/>
    <col min="1339" max="1534" width="5.6640625" style="16"/>
    <col min="1535" max="1535" width="9.5546875" style="16" customWidth="1"/>
    <col min="1536" max="1536" width="6.5546875" style="16" bestFit="1" customWidth="1"/>
    <col min="1537" max="1537" width="5.6640625" style="16"/>
    <col min="1538" max="1548" width="7.6640625" style="16" customWidth="1"/>
    <col min="1549" max="1549" width="4.6640625" style="16" customWidth="1"/>
    <col min="1550" max="1550" width="7.6640625" style="16" customWidth="1"/>
    <col min="1551" max="1551" width="6.33203125" style="16" customWidth="1"/>
    <col min="1552" max="1552" width="47.6640625" style="16" bestFit="1" customWidth="1"/>
    <col min="1553" max="1554" width="6.33203125" style="16" bestFit="1" customWidth="1"/>
    <col min="1555" max="1555" width="6.6640625" style="16" bestFit="1" customWidth="1"/>
    <col min="1556" max="1556" width="5.6640625" style="16"/>
    <col min="1557" max="1558" width="6.33203125" style="16" bestFit="1" customWidth="1"/>
    <col min="1559" max="1576" width="5.6640625" style="16"/>
    <col min="1577" max="1577" width="6.5546875" style="16" bestFit="1" customWidth="1"/>
    <col min="1578" max="1578" width="18.6640625" style="16" customWidth="1"/>
    <col min="1579" max="1579" width="4.33203125" style="16" customWidth="1"/>
    <col min="1580" max="1580" width="10.6640625" style="16" customWidth="1"/>
    <col min="1581" max="1592" width="9.5546875" style="16" customWidth="1"/>
    <col min="1593" max="1593" width="10.44140625" style="16" customWidth="1"/>
    <col min="1594" max="1594" width="11.44140625" style="16" customWidth="1"/>
    <col min="1595" max="1790" width="5.6640625" style="16"/>
    <col min="1791" max="1791" width="9.5546875" style="16" customWidth="1"/>
    <col min="1792" max="1792" width="6.5546875" style="16" bestFit="1" customWidth="1"/>
    <col min="1793" max="1793" width="5.6640625" style="16"/>
    <col min="1794" max="1804" width="7.6640625" style="16" customWidth="1"/>
    <col min="1805" max="1805" width="4.6640625" style="16" customWidth="1"/>
    <col min="1806" max="1806" width="7.6640625" style="16" customWidth="1"/>
    <col min="1807" max="1807" width="6.33203125" style="16" customWidth="1"/>
    <col min="1808" max="1808" width="47.6640625" style="16" bestFit="1" customWidth="1"/>
    <col min="1809" max="1810" width="6.33203125" style="16" bestFit="1" customWidth="1"/>
    <col min="1811" max="1811" width="6.6640625" style="16" bestFit="1" customWidth="1"/>
    <col min="1812" max="1812" width="5.6640625" style="16"/>
    <col min="1813" max="1814" width="6.33203125" style="16" bestFit="1" customWidth="1"/>
    <col min="1815" max="1832" width="5.6640625" style="16"/>
    <col min="1833" max="1833" width="6.5546875" style="16" bestFit="1" customWidth="1"/>
    <col min="1834" max="1834" width="18.6640625" style="16" customWidth="1"/>
    <col min="1835" max="1835" width="4.33203125" style="16" customWidth="1"/>
    <col min="1836" max="1836" width="10.6640625" style="16" customWidth="1"/>
    <col min="1837" max="1848" width="9.5546875" style="16" customWidth="1"/>
    <col min="1849" max="1849" width="10.44140625" style="16" customWidth="1"/>
    <col min="1850" max="1850" width="11.44140625" style="16" customWidth="1"/>
    <col min="1851" max="2046" width="5.6640625" style="16"/>
    <col min="2047" max="2047" width="9.5546875" style="16" customWidth="1"/>
    <col min="2048" max="2048" width="6.5546875" style="16" bestFit="1" customWidth="1"/>
    <col min="2049" max="2049" width="5.6640625" style="16"/>
    <col min="2050" max="2060" width="7.6640625" style="16" customWidth="1"/>
    <col min="2061" max="2061" width="4.6640625" style="16" customWidth="1"/>
    <col min="2062" max="2062" width="7.6640625" style="16" customWidth="1"/>
    <col min="2063" max="2063" width="6.33203125" style="16" customWidth="1"/>
    <col min="2064" max="2064" width="47.6640625" style="16" bestFit="1" customWidth="1"/>
    <col min="2065" max="2066" width="6.33203125" style="16" bestFit="1" customWidth="1"/>
    <col min="2067" max="2067" width="6.6640625" style="16" bestFit="1" customWidth="1"/>
    <col min="2068" max="2068" width="5.6640625" style="16"/>
    <col min="2069" max="2070" width="6.33203125" style="16" bestFit="1" customWidth="1"/>
    <col min="2071" max="2088" width="5.6640625" style="16"/>
    <col min="2089" max="2089" width="6.5546875" style="16" bestFit="1" customWidth="1"/>
    <col min="2090" max="2090" width="18.6640625" style="16" customWidth="1"/>
    <col min="2091" max="2091" width="4.33203125" style="16" customWidth="1"/>
    <col min="2092" max="2092" width="10.6640625" style="16" customWidth="1"/>
    <col min="2093" max="2104" width="9.5546875" style="16" customWidth="1"/>
    <col min="2105" max="2105" width="10.44140625" style="16" customWidth="1"/>
    <col min="2106" max="2106" width="11.44140625" style="16" customWidth="1"/>
    <col min="2107" max="2302" width="5.6640625" style="16"/>
    <col min="2303" max="2303" width="9.5546875" style="16" customWidth="1"/>
    <col min="2304" max="2304" width="6.5546875" style="16" bestFit="1" customWidth="1"/>
    <col min="2305" max="2305" width="5.6640625" style="16"/>
    <col min="2306" max="2316" width="7.6640625" style="16" customWidth="1"/>
    <col min="2317" max="2317" width="4.6640625" style="16" customWidth="1"/>
    <col min="2318" max="2318" width="7.6640625" style="16" customWidth="1"/>
    <col min="2319" max="2319" width="6.33203125" style="16" customWidth="1"/>
    <col min="2320" max="2320" width="47.6640625" style="16" bestFit="1" customWidth="1"/>
    <col min="2321" max="2322" width="6.33203125" style="16" bestFit="1" customWidth="1"/>
    <col min="2323" max="2323" width="6.6640625" style="16" bestFit="1" customWidth="1"/>
    <col min="2324" max="2324" width="5.6640625" style="16"/>
    <col min="2325" max="2326" width="6.33203125" style="16" bestFit="1" customWidth="1"/>
    <col min="2327" max="2344" width="5.6640625" style="16"/>
    <col min="2345" max="2345" width="6.5546875" style="16" bestFit="1" customWidth="1"/>
    <col min="2346" max="2346" width="18.6640625" style="16" customWidth="1"/>
    <col min="2347" max="2347" width="4.33203125" style="16" customWidth="1"/>
    <col min="2348" max="2348" width="10.6640625" style="16" customWidth="1"/>
    <col min="2349" max="2360" width="9.5546875" style="16" customWidth="1"/>
    <col min="2361" max="2361" width="10.44140625" style="16" customWidth="1"/>
    <col min="2362" max="2362" width="11.44140625" style="16" customWidth="1"/>
    <col min="2363" max="2558" width="5.6640625" style="16"/>
    <col min="2559" max="2559" width="9.5546875" style="16" customWidth="1"/>
    <col min="2560" max="2560" width="6.5546875" style="16" bestFit="1" customWidth="1"/>
    <col min="2561" max="2561" width="5.6640625" style="16"/>
    <col min="2562" max="2572" width="7.6640625" style="16" customWidth="1"/>
    <col min="2573" max="2573" width="4.6640625" style="16" customWidth="1"/>
    <col min="2574" max="2574" width="7.6640625" style="16" customWidth="1"/>
    <col min="2575" max="2575" width="6.33203125" style="16" customWidth="1"/>
    <col min="2576" max="2576" width="47.6640625" style="16" bestFit="1" customWidth="1"/>
    <col min="2577" max="2578" width="6.33203125" style="16" bestFit="1" customWidth="1"/>
    <col min="2579" max="2579" width="6.6640625" style="16" bestFit="1" customWidth="1"/>
    <col min="2580" max="2580" width="5.6640625" style="16"/>
    <col min="2581" max="2582" width="6.33203125" style="16" bestFit="1" customWidth="1"/>
    <col min="2583" max="2600" width="5.6640625" style="16"/>
    <col min="2601" max="2601" width="6.5546875" style="16" bestFit="1" customWidth="1"/>
    <col min="2602" max="2602" width="18.6640625" style="16" customWidth="1"/>
    <col min="2603" max="2603" width="4.33203125" style="16" customWidth="1"/>
    <col min="2604" max="2604" width="10.6640625" style="16" customWidth="1"/>
    <col min="2605" max="2616" width="9.5546875" style="16" customWidth="1"/>
    <col min="2617" max="2617" width="10.44140625" style="16" customWidth="1"/>
    <col min="2618" max="2618" width="11.44140625" style="16" customWidth="1"/>
    <col min="2619" max="2814" width="5.6640625" style="16"/>
    <col min="2815" max="2815" width="9.5546875" style="16" customWidth="1"/>
    <col min="2816" max="2816" width="6.5546875" style="16" bestFit="1" customWidth="1"/>
    <col min="2817" max="2817" width="5.6640625" style="16"/>
    <col min="2818" max="2828" width="7.6640625" style="16" customWidth="1"/>
    <col min="2829" max="2829" width="4.6640625" style="16" customWidth="1"/>
    <col min="2830" max="2830" width="7.6640625" style="16" customWidth="1"/>
    <col min="2831" max="2831" width="6.33203125" style="16" customWidth="1"/>
    <col min="2832" max="2832" width="47.6640625" style="16" bestFit="1" customWidth="1"/>
    <col min="2833" max="2834" width="6.33203125" style="16" bestFit="1" customWidth="1"/>
    <col min="2835" max="2835" width="6.6640625" style="16" bestFit="1" customWidth="1"/>
    <col min="2836" max="2836" width="5.6640625" style="16"/>
    <col min="2837" max="2838" width="6.33203125" style="16" bestFit="1" customWidth="1"/>
    <col min="2839" max="2856" width="5.6640625" style="16"/>
    <col min="2857" max="2857" width="6.5546875" style="16" bestFit="1" customWidth="1"/>
    <col min="2858" max="2858" width="18.6640625" style="16" customWidth="1"/>
    <col min="2859" max="2859" width="4.33203125" style="16" customWidth="1"/>
    <col min="2860" max="2860" width="10.6640625" style="16" customWidth="1"/>
    <col min="2861" max="2872" width="9.5546875" style="16" customWidth="1"/>
    <col min="2873" max="2873" width="10.44140625" style="16" customWidth="1"/>
    <col min="2874" max="2874" width="11.44140625" style="16" customWidth="1"/>
    <col min="2875" max="3070" width="5.6640625" style="16"/>
    <col min="3071" max="3071" width="9.5546875" style="16" customWidth="1"/>
    <col min="3072" max="3072" width="6.5546875" style="16" bestFit="1" customWidth="1"/>
    <col min="3073" max="3073" width="5.6640625" style="16"/>
    <col min="3074" max="3084" width="7.6640625" style="16" customWidth="1"/>
    <col min="3085" max="3085" width="4.6640625" style="16" customWidth="1"/>
    <col min="3086" max="3086" width="7.6640625" style="16" customWidth="1"/>
    <col min="3087" max="3087" width="6.33203125" style="16" customWidth="1"/>
    <col min="3088" max="3088" width="47.6640625" style="16" bestFit="1" customWidth="1"/>
    <col min="3089" max="3090" width="6.33203125" style="16" bestFit="1" customWidth="1"/>
    <col min="3091" max="3091" width="6.6640625" style="16" bestFit="1" customWidth="1"/>
    <col min="3092" max="3092" width="5.6640625" style="16"/>
    <col min="3093" max="3094" width="6.33203125" style="16" bestFit="1" customWidth="1"/>
    <col min="3095" max="3112" width="5.6640625" style="16"/>
    <col min="3113" max="3113" width="6.5546875" style="16" bestFit="1" customWidth="1"/>
    <col min="3114" max="3114" width="18.6640625" style="16" customWidth="1"/>
    <col min="3115" max="3115" width="4.33203125" style="16" customWidth="1"/>
    <col min="3116" max="3116" width="10.6640625" style="16" customWidth="1"/>
    <col min="3117" max="3128" width="9.5546875" style="16" customWidth="1"/>
    <col min="3129" max="3129" width="10.44140625" style="16" customWidth="1"/>
    <col min="3130" max="3130" width="11.44140625" style="16" customWidth="1"/>
    <col min="3131" max="3326" width="5.6640625" style="16"/>
    <col min="3327" max="3327" width="9.5546875" style="16" customWidth="1"/>
    <col min="3328" max="3328" width="6.5546875" style="16" bestFit="1" customWidth="1"/>
    <col min="3329" max="3329" width="5.6640625" style="16"/>
    <col min="3330" max="3340" width="7.6640625" style="16" customWidth="1"/>
    <col min="3341" max="3341" width="4.6640625" style="16" customWidth="1"/>
    <col min="3342" max="3342" width="7.6640625" style="16" customWidth="1"/>
    <col min="3343" max="3343" width="6.33203125" style="16" customWidth="1"/>
    <col min="3344" max="3344" width="47.6640625" style="16" bestFit="1" customWidth="1"/>
    <col min="3345" max="3346" width="6.33203125" style="16" bestFit="1" customWidth="1"/>
    <col min="3347" max="3347" width="6.6640625" style="16" bestFit="1" customWidth="1"/>
    <col min="3348" max="3348" width="5.6640625" style="16"/>
    <col min="3349" max="3350" width="6.33203125" style="16" bestFit="1" customWidth="1"/>
    <col min="3351" max="3368" width="5.6640625" style="16"/>
    <col min="3369" max="3369" width="6.5546875" style="16" bestFit="1" customWidth="1"/>
    <col min="3370" max="3370" width="18.6640625" style="16" customWidth="1"/>
    <col min="3371" max="3371" width="4.33203125" style="16" customWidth="1"/>
    <col min="3372" max="3372" width="10.6640625" style="16" customWidth="1"/>
    <col min="3373" max="3384" width="9.5546875" style="16" customWidth="1"/>
    <col min="3385" max="3385" width="10.44140625" style="16" customWidth="1"/>
    <col min="3386" max="3386" width="11.44140625" style="16" customWidth="1"/>
    <col min="3387" max="3582" width="5.6640625" style="16"/>
    <col min="3583" max="3583" width="9.5546875" style="16" customWidth="1"/>
    <col min="3584" max="3584" width="6.5546875" style="16" bestFit="1" customWidth="1"/>
    <col min="3585" max="3585" width="5.6640625" style="16"/>
    <col min="3586" max="3596" width="7.6640625" style="16" customWidth="1"/>
    <col min="3597" max="3597" width="4.6640625" style="16" customWidth="1"/>
    <col min="3598" max="3598" width="7.6640625" style="16" customWidth="1"/>
    <col min="3599" max="3599" width="6.33203125" style="16" customWidth="1"/>
    <col min="3600" max="3600" width="47.6640625" style="16" bestFit="1" customWidth="1"/>
    <col min="3601" max="3602" width="6.33203125" style="16" bestFit="1" customWidth="1"/>
    <col min="3603" max="3603" width="6.6640625" style="16" bestFit="1" customWidth="1"/>
    <col min="3604" max="3604" width="5.6640625" style="16"/>
    <col min="3605" max="3606" width="6.33203125" style="16" bestFit="1" customWidth="1"/>
    <col min="3607" max="3624" width="5.6640625" style="16"/>
    <col min="3625" max="3625" width="6.5546875" style="16" bestFit="1" customWidth="1"/>
    <col min="3626" max="3626" width="18.6640625" style="16" customWidth="1"/>
    <col min="3627" max="3627" width="4.33203125" style="16" customWidth="1"/>
    <col min="3628" max="3628" width="10.6640625" style="16" customWidth="1"/>
    <col min="3629" max="3640" width="9.5546875" style="16" customWidth="1"/>
    <col min="3641" max="3641" width="10.44140625" style="16" customWidth="1"/>
    <col min="3642" max="3642" width="11.44140625" style="16" customWidth="1"/>
    <col min="3643" max="3838" width="5.6640625" style="16"/>
    <col min="3839" max="3839" width="9.5546875" style="16" customWidth="1"/>
    <col min="3840" max="3840" width="6.5546875" style="16" bestFit="1" customWidth="1"/>
    <col min="3841" max="3841" width="5.6640625" style="16"/>
    <col min="3842" max="3852" width="7.6640625" style="16" customWidth="1"/>
    <col min="3853" max="3853" width="4.6640625" style="16" customWidth="1"/>
    <col min="3854" max="3854" width="7.6640625" style="16" customWidth="1"/>
    <col min="3855" max="3855" width="6.33203125" style="16" customWidth="1"/>
    <col min="3856" max="3856" width="47.6640625" style="16" bestFit="1" customWidth="1"/>
    <col min="3857" max="3858" width="6.33203125" style="16" bestFit="1" customWidth="1"/>
    <col min="3859" max="3859" width="6.6640625" style="16" bestFit="1" customWidth="1"/>
    <col min="3860" max="3860" width="5.6640625" style="16"/>
    <col min="3861" max="3862" width="6.33203125" style="16" bestFit="1" customWidth="1"/>
    <col min="3863" max="3880" width="5.6640625" style="16"/>
    <col min="3881" max="3881" width="6.5546875" style="16" bestFit="1" customWidth="1"/>
    <col min="3882" max="3882" width="18.6640625" style="16" customWidth="1"/>
    <col min="3883" max="3883" width="4.33203125" style="16" customWidth="1"/>
    <col min="3884" max="3884" width="10.6640625" style="16" customWidth="1"/>
    <col min="3885" max="3896" width="9.5546875" style="16" customWidth="1"/>
    <col min="3897" max="3897" width="10.44140625" style="16" customWidth="1"/>
    <col min="3898" max="3898" width="11.44140625" style="16" customWidth="1"/>
    <col min="3899" max="4094" width="5.6640625" style="16"/>
    <col min="4095" max="4095" width="9.5546875" style="16" customWidth="1"/>
    <col min="4096" max="4096" width="6.5546875" style="16" bestFit="1" customWidth="1"/>
    <col min="4097" max="4097" width="5.6640625" style="16"/>
    <col min="4098" max="4108" width="7.6640625" style="16" customWidth="1"/>
    <col min="4109" max="4109" width="4.6640625" style="16" customWidth="1"/>
    <col min="4110" max="4110" width="7.6640625" style="16" customWidth="1"/>
    <col min="4111" max="4111" width="6.33203125" style="16" customWidth="1"/>
    <col min="4112" max="4112" width="47.6640625" style="16" bestFit="1" customWidth="1"/>
    <col min="4113" max="4114" width="6.33203125" style="16" bestFit="1" customWidth="1"/>
    <col min="4115" max="4115" width="6.6640625" style="16" bestFit="1" customWidth="1"/>
    <col min="4116" max="4116" width="5.6640625" style="16"/>
    <col min="4117" max="4118" width="6.33203125" style="16" bestFit="1" customWidth="1"/>
    <col min="4119" max="4136" width="5.6640625" style="16"/>
    <col min="4137" max="4137" width="6.5546875" style="16" bestFit="1" customWidth="1"/>
    <col min="4138" max="4138" width="18.6640625" style="16" customWidth="1"/>
    <col min="4139" max="4139" width="4.33203125" style="16" customWidth="1"/>
    <col min="4140" max="4140" width="10.6640625" style="16" customWidth="1"/>
    <col min="4141" max="4152" width="9.5546875" style="16" customWidth="1"/>
    <col min="4153" max="4153" width="10.44140625" style="16" customWidth="1"/>
    <col min="4154" max="4154" width="11.44140625" style="16" customWidth="1"/>
    <col min="4155" max="4350" width="5.6640625" style="16"/>
    <col min="4351" max="4351" width="9.5546875" style="16" customWidth="1"/>
    <col min="4352" max="4352" width="6.5546875" style="16" bestFit="1" customWidth="1"/>
    <col min="4353" max="4353" width="5.6640625" style="16"/>
    <col min="4354" max="4364" width="7.6640625" style="16" customWidth="1"/>
    <col min="4365" max="4365" width="4.6640625" style="16" customWidth="1"/>
    <col min="4366" max="4366" width="7.6640625" style="16" customWidth="1"/>
    <col min="4367" max="4367" width="6.33203125" style="16" customWidth="1"/>
    <col min="4368" max="4368" width="47.6640625" style="16" bestFit="1" customWidth="1"/>
    <col min="4369" max="4370" width="6.33203125" style="16" bestFit="1" customWidth="1"/>
    <col min="4371" max="4371" width="6.6640625" style="16" bestFit="1" customWidth="1"/>
    <col min="4372" max="4372" width="5.6640625" style="16"/>
    <col min="4373" max="4374" width="6.33203125" style="16" bestFit="1" customWidth="1"/>
    <col min="4375" max="4392" width="5.6640625" style="16"/>
    <col min="4393" max="4393" width="6.5546875" style="16" bestFit="1" customWidth="1"/>
    <col min="4394" max="4394" width="18.6640625" style="16" customWidth="1"/>
    <col min="4395" max="4395" width="4.33203125" style="16" customWidth="1"/>
    <col min="4396" max="4396" width="10.6640625" style="16" customWidth="1"/>
    <col min="4397" max="4408" width="9.5546875" style="16" customWidth="1"/>
    <col min="4409" max="4409" width="10.44140625" style="16" customWidth="1"/>
    <col min="4410" max="4410" width="11.44140625" style="16" customWidth="1"/>
    <col min="4411" max="4606" width="5.6640625" style="16"/>
    <col min="4607" max="4607" width="9.5546875" style="16" customWidth="1"/>
    <col min="4608" max="4608" width="6.5546875" style="16" bestFit="1" customWidth="1"/>
    <col min="4609" max="4609" width="5.6640625" style="16"/>
    <col min="4610" max="4620" width="7.6640625" style="16" customWidth="1"/>
    <col min="4621" max="4621" width="4.6640625" style="16" customWidth="1"/>
    <col min="4622" max="4622" width="7.6640625" style="16" customWidth="1"/>
    <col min="4623" max="4623" width="6.33203125" style="16" customWidth="1"/>
    <col min="4624" max="4624" width="47.6640625" style="16" bestFit="1" customWidth="1"/>
    <col min="4625" max="4626" width="6.33203125" style="16" bestFit="1" customWidth="1"/>
    <col min="4627" max="4627" width="6.6640625" style="16" bestFit="1" customWidth="1"/>
    <col min="4628" max="4628" width="5.6640625" style="16"/>
    <col min="4629" max="4630" width="6.33203125" style="16" bestFit="1" customWidth="1"/>
    <col min="4631" max="4648" width="5.6640625" style="16"/>
    <col min="4649" max="4649" width="6.5546875" style="16" bestFit="1" customWidth="1"/>
    <col min="4650" max="4650" width="18.6640625" style="16" customWidth="1"/>
    <col min="4651" max="4651" width="4.33203125" style="16" customWidth="1"/>
    <col min="4652" max="4652" width="10.6640625" style="16" customWidth="1"/>
    <col min="4653" max="4664" width="9.5546875" style="16" customWidth="1"/>
    <col min="4665" max="4665" width="10.44140625" style="16" customWidth="1"/>
    <col min="4666" max="4666" width="11.44140625" style="16" customWidth="1"/>
    <col min="4667" max="4862" width="5.6640625" style="16"/>
    <col min="4863" max="4863" width="9.5546875" style="16" customWidth="1"/>
    <col min="4864" max="4864" width="6.5546875" style="16" bestFit="1" customWidth="1"/>
    <col min="4865" max="4865" width="5.6640625" style="16"/>
    <col min="4866" max="4876" width="7.6640625" style="16" customWidth="1"/>
    <col min="4877" max="4877" width="4.6640625" style="16" customWidth="1"/>
    <col min="4878" max="4878" width="7.6640625" style="16" customWidth="1"/>
    <col min="4879" max="4879" width="6.33203125" style="16" customWidth="1"/>
    <col min="4880" max="4880" width="47.6640625" style="16" bestFit="1" customWidth="1"/>
    <col min="4881" max="4882" width="6.33203125" style="16" bestFit="1" customWidth="1"/>
    <col min="4883" max="4883" width="6.6640625" style="16" bestFit="1" customWidth="1"/>
    <col min="4884" max="4884" width="5.6640625" style="16"/>
    <col min="4885" max="4886" width="6.33203125" style="16" bestFit="1" customWidth="1"/>
    <col min="4887" max="4904" width="5.6640625" style="16"/>
    <col min="4905" max="4905" width="6.5546875" style="16" bestFit="1" customWidth="1"/>
    <col min="4906" max="4906" width="18.6640625" style="16" customWidth="1"/>
    <col min="4907" max="4907" width="4.33203125" style="16" customWidth="1"/>
    <col min="4908" max="4908" width="10.6640625" style="16" customWidth="1"/>
    <col min="4909" max="4920" width="9.5546875" style="16" customWidth="1"/>
    <col min="4921" max="4921" width="10.44140625" style="16" customWidth="1"/>
    <col min="4922" max="4922" width="11.44140625" style="16" customWidth="1"/>
    <col min="4923" max="5118" width="5.6640625" style="16"/>
    <col min="5119" max="5119" width="9.5546875" style="16" customWidth="1"/>
    <col min="5120" max="5120" width="6.5546875" style="16" bestFit="1" customWidth="1"/>
    <col min="5121" max="5121" width="5.6640625" style="16"/>
    <col min="5122" max="5132" width="7.6640625" style="16" customWidth="1"/>
    <col min="5133" max="5133" width="4.6640625" style="16" customWidth="1"/>
    <col min="5134" max="5134" width="7.6640625" style="16" customWidth="1"/>
    <col min="5135" max="5135" width="6.33203125" style="16" customWidth="1"/>
    <col min="5136" max="5136" width="47.6640625" style="16" bestFit="1" customWidth="1"/>
    <col min="5137" max="5138" width="6.33203125" style="16" bestFit="1" customWidth="1"/>
    <col min="5139" max="5139" width="6.6640625" style="16" bestFit="1" customWidth="1"/>
    <col min="5140" max="5140" width="5.6640625" style="16"/>
    <col min="5141" max="5142" width="6.33203125" style="16" bestFit="1" customWidth="1"/>
    <col min="5143" max="5160" width="5.6640625" style="16"/>
    <col min="5161" max="5161" width="6.5546875" style="16" bestFit="1" customWidth="1"/>
    <col min="5162" max="5162" width="18.6640625" style="16" customWidth="1"/>
    <col min="5163" max="5163" width="4.33203125" style="16" customWidth="1"/>
    <col min="5164" max="5164" width="10.6640625" style="16" customWidth="1"/>
    <col min="5165" max="5176" width="9.5546875" style="16" customWidth="1"/>
    <col min="5177" max="5177" width="10.44140625" style="16" customWidth="1"/>
    <col min="5178" max="5178" width="11.44140625" style="16" customWidth="1"/>
    <col min="5179" max="5374" width="5.6640625" style="16"/>
    <col min="5375" max="5375" width="9.5546875" style="16" customWidth="1"/>
    <col min="5376" max="5376" width="6.5546875" style="16" bestFit="1" customWidth="1"/>
    <col min="5377" max="5377" width="5.6640625" style="16"/>
    <col min="5378" max="5388" width="7.6640625" style="16" customWidth="1"/>
    <col min="5389" max="5389" width="4.6640625" style="16" customWidth="1"/>
    <col min="5390" max="5390" width="7.6640625" style="16" customWidth="1"/>
    <col min="5391" max="5391" width="6.33203125" style="16" customWidth="1"/>
    <col min="5392" max="5392" width="47.6640625" style="16" bestFit="1" customWidth="1"/>
    <col min="5393" max="5394" width="6.33203125" style="16" bestFit="1" customWidth="1"/>
    <col min="5395" max="5395" width="6.6640625" style="16" bestFit="1" customWidth="1"/>
    <col min="5396" max="5396" width="5.6640625" style="16"/>
    <col min="5397" max="5398" width="6.33203125" style="16" bestFit="1" customWidth="1"/>
    <col min="5399" max="5416" width="5.6640625" style="16"/>
    <col min="5417" max="5417" width="6.5546875" style="16" bestFit="1" customWidth="1"/>
    <col min="5418" max="5418" width="18.6640625" style="16" customWidth="1"/>
    <col min="5419" max="5419" width="4.33203125" style="16" customWidth="1"/>
    <col min="5420" max="5420" width="10.6640625" style="16" customWidth="1"/>
    <col min="5421" max="5432" width="9.5546875" style="16" customWidth="1"/>
    <col min="5433" max="5433" width="10.44140625" style="16" customWidth="1"/>
    <col min="5434" max="5434" width="11.44140625" style="16" customWidth="1"/>
    <col min="5435" max="5630" width="5.6640625" style="16"/>
    <col min="5631" max="5631" width="9.5546875" style="16" customWidth="1"/>
    <col min="5632" max="5632" width="6.5546875" style="16" bestFit="1" customWidth="1"/>
    <col min="5633" max="5633" width="5.6640625" style="16"/>
    <col min="5634" max="5644" width="7.6640625" style="16" customWidth="1"/>
    <col min="5645" max="5645" width="4.6640625" style="16" customWidth="1"/>
    <col min="5646" max="5646" width="7.6640625" style="16" customWidth="1"/>
    <col min="5647" max="5647" width="6.33203125" style="16" customWidth="1"/>
    <col min="5648" max="5648" width="47.6640625" style="16" bestFit="1" customWidth="1"/>
    <col min="5649" max="5650" width="6.33203125" style="16" bestFit="1" customWidth="1"/>
    <col min="5651" max="5651" width="6.6640625" style="16" bestFit="1" customWidth="1"/>
    <col min="5652" max="5652" width="5.6640625" style="16"/>
    <col min="5653" max="5654" width="6.33203125" style="16" bestFit="1" customWidth="1"/>
    <col min="5655" max="5672" width="5.6640625" style="16"/>
    <col min="5673" max="5673" width="6.5546875" style="16" bestFit="1" customWidth="1"/>
    <col min="5674" max="5674" width="18.6640625" style="16" customWidth="1"/>
    <col min="5675" max="5675" width="4.33203125" style="16" customWidth="1"/>
    <col min="5676" max="5676" width="10.6640625" style="16" customWidth="1"/>
    <col min="5677" max="5688" width="9.5546875" style="16" customWidth="1"/>
    <col min="5689" max="5689" width="10.44140625" style="16" customWidth="1"/>
    <col min="5690" max="5690" width="11.44140625" style="16" customWidth="1"/>
    <col min="5691" max="5886" width="5.6640625" style="16"/>
    <col min="5887" max="5887" width="9.5546875" style="16" customWidth="1"/>
    <col min="5888" max="5888" width="6.5546875" style="16" bestFit="1" customWidth="1"/>
    <col min="5889" max="5889" width="5.6640625" style="16"/>
    <col min="5890" max="5900" width="7.6640625" style="16" customWidth="1"/>
    <col min="5901" max="5901" width="4.6640625" style="16" customWidth="1"/>
    <col min="5902" max="5902" width="7.6640625" style="16" customWidth="1"/>
    <col min="5903" max="5903" width="6.33203125" style="16" customWidth="1"/>
    <col min="5904" max="5904" width="47.6640625" style="16" bestFit="1" customWidth="1"/>
    <col min="5905" max="5906" width="6.33203125" style="16" bestFit="1" customWidth="1"/>
    <col min="5907" max="5907" width="6.6640625" style="16" bestFit="1" customWidth="1"/>
    <col min="5908" max="5908" width="5.6640625" style="16"/>
    <col min="5909" max="5910" width="6.33203125" style="16" bestFit="1" customWidth="1"/>
    <col min="5911" max="5928" width="5.6640625" style="16"/>
    <col min="5929" max="5929" width="6.5546875" style="16" bestFit="1" customWidth="1"/>
    <col min="5930" max="5930" width="18.6640625" style="16" customWidth="1"/>
    <col min="5931" max="5931" width="4.33203125" style="16" customWidth="1"/>
    <col min="5932" max="5932" width="10.6640625" style="16" customWidth="1"/>
    <col min="5933" max="5944" width="9.5546875" style="16" customWidth="1"/>
    <col min="5945" max="5945" width="10.44140625" style="16" customWidth="1"/>
    <col min="5946" max="5946" width="11.44140625" style="16" customWidth="1"/>
    <col min="5947" max="6142" width="5.6640625" style="16"/>
    <col min="6143" max="6143" width="9.5546875" style="16" customWidth="1"/>
    <col min="6144" max="6144" width="6.5546875" style="16" bestFit="1" customWidth="1"/>
    <col min="6145" max="6145" width="5.6640625" style="16"/>
    <col min="6146" max="6156" width="7.6640625" style="16" customWidth="1"/>
    <col min="6157" max="6157" width="4.6640625" style="16" customWidth="1"/>
    <col min="6158" max="6158" width="7.6640625" style="16" customWidth="1"/>
    <col min="6159" max="6159" width="6.33203125" style="16" customWidth="1"/>
    <col min="6160" max="6160" width="47.6640625" style="16" bestFit="1" customWidth="1"/>
    <col min="6161" max="6162" width="6.33203125" style="16" bestFit="1" customWidth="1"/>
    <col min="6163" max="6163" width="6.6640625" style="16" bestFit="1" customWidth="1"/>
    <col min="6164" max="6164" width="5.6640625" style="16"/>
    <col min="6165" max="6166" width="6.33203125" style="16" bestFit="1" customWidth="1"/>
    <col min="6167" max="6184" width="5.6640625" style="16"/>
    <col min="6185" max="6185" width="6.5546875" style="16" bestFit="1" customWidth="1"/>
    <col min="6186" max="6186" width="18.6640625" style="16" customWidth="1"/>
    <col min="6187" max="6187" width="4.33203125" style="16" customWidth="1"/>
    <col min="6188" max="6188" width="10.6640625" style="16" customWidth="1"/>
    <col min="6189" max="6200" width="9.5546875" style="16" customWidth="1"/>
    <col min="6201" max="6201" width="10.44140625" style="16" customWidth="1"/>
    <col min="6202" max="6202" width="11.44140625" style="16" customWidth="1"/>
    <col min="6203" max="6398" width="5.6640625" style="16"/>
    <col min="6399" max="6399" width="9.5546875" style="16" customWidth="1"/>
    <col min="6400" max="6400" width="6.5546875" style="16" bestFit="1" customWidth="1"/>
    <col min="6401" max="6401" width="5.6640625" style="16"/>
    <col min="6402" max="6412" width="7.6640625" style="16" customWidth="1"/>
    <col min="6413" max="6413" width="4.6640625" style="16" customWidth="1"/>
    <col min="6414" max="6414" width="7.6640625" style="16" customWidth="1"/>
    <col min="6415" max="6415" width="6.33203125" style="16" customWidth="1"/>
    <col min="6416" max="6416" width="47.6640625" style="16" bestFit="1" customWidth="1"/>
    <col min="6417" max="6418" width="6.33203125" style="16" bestFit="1" customWidth="1"/>
    <col min="6419" max="6419" width="6.6640625" style="16" bestFit="1" customWidth="1"/>
    <col min="6420" max="6420" width="5.6640625" style="16"/>
    <col min="6421" max="6422" width="6.33203125" style="16" bestFit="1" customWidth="1"/>
    <col min="6423" max="6440" width="5.6640625" style="16"/>
    <col min="6441" max="6441" width="6.5546875" style="16" bestFit="1" customWidth="1"/>
    <col min="6442" max="6442" width="18.6640625" style="16" customWidth="1"/>
    <col min="6443" max="6443" width="4.33203125" style="16" customWidth="1"/>
    <col min="6444" max="6444" width="10.6640625" style="16" customWidth="1"/>
    <col min="6445" max="6456" width="9.5546875" style="16" customWidth="1"/>
    <col min="6457" max="6457" width="10.44140625" style="16" customWidth="1"/>
    <col min="6458" max="6458" width="11.44140625" style="16" customWidth="1"/>
    <col min="6459" max="6654" width="5.6640625" style="16"/>
    <col min="6655" max="6655" width="9.5546875" style="16" customWidth="1"/>
    <col min="6656" max="6656" width="6.5546875" style="16" bestFit="1" customWidth="1"/>
    <col min="6657" max="6657" width="5.6640625" style="16"/>
    <col min="6658" max="6668" width="7.6640625" style="16" customWidth="1"/>
    <col min="6669" max="6669" width="4.6640625" style="16" customWidth="1"/>
    <col min="6670" max="6670" width="7.6640625" style="16" customWidth="1"/>
    <col min="6671" max="6671" width="6.33203125" style="16" customWidth="1"/>
    <col min="6672" max="6672" width="47.6640625" style="16" bestFit="1" customWidth="1"/>
    <col min="6673" max="6674" width="6.33203125" style="16" bestFit="1" customWidth="1"/>
    <col min="6675" max="6675" width="6.6640625" style="16" bestFit="1" customWidth="1"/>
    <col min="6676" max="6676" width="5.6640625" style="16"/>
    <col min="6677" max="6678" width="6.33203125" style="16" bestFit="1" customWidth="1"/>
    <col min="6679" max="6696" width="5.6640625" style="16"/>
    <col min="6697" max="6697" width="6.5546875" style="16" bestFit="1" customWidth="1"/>
    <col min="6698" max="6698" width="18.6640625" style="16" customWidth="1"/>
    <col min="6699" max="6699" width="4.33203125" style="16" customWidth="1"/>
    <col min="6700" max="6700" width="10.6640625" style="16" customWidth="1"/>
    <col min="6701" max="6712" width="9.5546875" style="16" customWidth="1"/>
    <col min="6713" max="6713" width="10.44140625" style="16" customWidth="1"/>
    <col min="6714" max="6714" width="11.44140625" style="16" customWidth="1"/>
    <col min="6715" max="6910" width="5.6640625" style="16"/>
    <col min="6911" max="6911" width="9.5546875" style="16" customWidth="1"/>
    <col min="6912" max="6912" width="6.5546875" style="16" bestFit="1" customWidth="1"/>
    <col min="6913" max="6913" width="5.6640625" style="16"/>
    <col min="6914" max="6924" width="7.6640625" style="16" customWidth="1"/>
    <col min="6925" max="6925" width="4.6640625" style="16" customWidth="1"/>
    <col min="6926" max="6926" width="7.6640625" style="16" customWidth="1"/>
    <col min="6927" max="6927" width="6.33203125" style="16" customWidth="1"/>
    <col min="6928" max="6928" width="47.6640625" style="16" bestFit="1" customWidth="1"/>
    <col min="6929" max="6930" width="6.33203125" style="16" bestFit="1" customWidth="1"/>
    <col min="6931" max="6931" width="6.6640625" style="16" bestFit="1" customWidth="1"/>
    <col min="6932" max="6932" width="5.6640625" style="16"/>
    <col min="6933" max="6934" width="6.33203125" style="16" bestFit="1" customWidth="1"/>
    <col min="6935" max="6952" width="5.6640625" style="16"/>
    <col min="6953" max="6953" width="6.5546875" style="16" bestFit="1" customWidth="1"/>
    <col min="6954" max="6954" width="18.6640625" style="16" customWidth="1"/>
    <col min="6955" max="6955" width="4.33203125" style="16" customWidth="1"/>
    <col min="6956" max="6956" width="10.6640625" style="16" customWidth="1"/>
    <col min="6957" max="6968" width="9.5546875" style="16" customWidth="1"/>
    <col min="6969" max="6969" width="10.44140625" style="16" customWidth="1"/>
    <col min="6970" max="6970" width="11.44140625" style="16" customWidth="1"/>
    <col min="6971" max="7166" width="5.6640625" style="16"/>
    <col min="7167" max="7167" width="9.5546875" style="16" customWidth="1"/>
    <col min="7168" max="7168" width="6.5546875" style="16" bestFit="1" customWidth="1"/>
    <col min="7169" max="7169" width="5.6640625" style="16"/>
    <col min="7170" max="7180" width="7.6640625" style="16" customWidth="1"/>
    <col min="7181" max="7181" width="4.6640625" style="16" customWidth="1"/>
    <col min="7182" max="7182" width="7.6640625" style="16" customWidth="1"/>
    <col min="7183" max="7183" width="6.33203125" style="16" customWidth="1"/>
    <col min="7184" max="7184" width="47.6640625" style="16" bestFit="1" customWidth="1"/>
    <col min="7185" max="7186" width="6.33203125" style="16" bestFit="1" customWidth="1"/>
    <col min="7187" max="7187" width="6.6640625" style="16" bestFit="1" customWidth="1"/>
    <col min="7188" max="7188" width="5.6640625" style="16"/>
    <col min="7189" max="7190" width="6.33203125" style="16" bestFit="1" customWidth="1"/>
    <col min="7191" max="7208" width="5.6640625" style="16"/>
    <col min="7209" max="7209" width="6.5546875" style="16" bestFit="1" customWidth="1"/>
    <col min="7210" max="7210" width="18.6640625" style="16" customWidth="1"/>
    <col min="7211" max="7211" width="4.33203125" style="16" customWidth="1"/>
    <col min="7212" max="7212" width="10.6640625" style="16" customWidth="1"/>
    <col min="7213" max="7224" width="9.5546875" style="16" customWidth="1"/>
    <col min="7225" max="7225" width="10.44140625" style="16" customWidth="1"/>
    <col min="7226" max="7226" width="11.44140625" style="16" customWidth="1"/>
    <col min="7227" max="7422" width="5.6640625" style="16"/>
    <col min="7423" max="7423" width="9.5546875" style="16" customWidth="1"/>
    <col min="7424" max="7424" width="6.5546875" style="16" bestFit="1" customWidth="1"/>
    <col min="7425" max="7425" width="5.6640625" style="16"/>
    <col min="7426" max="7436" width="7.6640625" style="16" customWidth="1"/>
    <col min="7437" max="7437" width="4.6640625" style="16" customWidth="1"/>
    <col min="7438" max="7438" width="7.6640625" style="16" customWidth="1"/>
    <col min="7439" max="7439" width="6.33203125" style="16" customWidth="1"/>
    <col min="7440" max="7440" width="47.6640625" style="16" bestFit="1" customWidth="1"/>
    <col min="7441" max="7442" width="6.33203125" style="16" bestFit="1" customWidth="1"/>
    <col min="7443" max="7443" width="6.6640625" style="16" bestFit="1" customWidth="1"/>
    <col min="7444" max="7444" width="5.6640625" style="16"/>
    <col min="7445" max="7446" width="6.33203125" style="16" bestFit="1" customWidth="1"/>
    <col min="7447" max="7464" width="5.6640625" style="16"/>
    <col min="7465" max="7465" width="6.5546875" style="16" bestFit="1" customWidth="1"/>
    <col min="7466" max="7466" width="18.6640625" style="16" customWidth="1"/>
    <col min="7467" max="7467" width="4.33203125" style="16" customWidth="1"/>
    <col min="7468" max="7468" width="10.6640625" style="16" customWidth="1"/>
    <col min="7469" max="7480" width="9.5546875" style="16" customWidth="1"/>
    <col min="7481" max="7481" width="10.44140625" style="16" customWidth="1"/>
    <col min="7482" max="7482" width="11.44140625" style="16" customWidth="1"/>
    <col min="7483" max="7678" width="5.6640625" style="16"/>
    <col min="7679" max="7679" width="9.5546875" style="16" customWidth="1"/>
    <col min="7680" max="7680" width="6.5546875" style="16" bestFit="1" customWidth="1"/>
    <col min="7681" max="7681" width="5.6640625" style="16"/>
    <col min="7682" max="7692" width="7.6640625" style="16" customWidth="1"/>
    <col min="7693" max="7693" width="4.6640625" style="16" customWidth="1"/>
    <col min="7694" max="7694" width="7.6640625" style="16" customWidth="1"/>
    <col min="7695" max="7695" width="6.33203125" style="16" customWidth="1"/>
    <col min="7696" max="7696" width="47.6640625" style="16" bestFit="1" customWidth="1"/>
    <col min="7697" max="7698" width="6.33203125" style="16" bestFit="1" customWidth="1"/>
    <col min="7699" max="7699" width="6.6640625" style="16" bestFit="1" customWidth="1"/>
    <col min="7700" max="7700" width="5.6640625" style="16"/>
    <col min="7701" max="7702" width="6.33203125" style="16" bestFit="1" customWidth="1"/>
    <col min="7703" max="7720" width="5.6640625" style="16"/>
    <col min="7721" max="7721" width="6.5546875" style="16" bestFit="1" customWidth="1"/>
    <col min="7722" max="7722" width="18.6640625" style="16" customWidth="1"/>
    <col min="7723" max="7723" width="4.33203125" style="16" customWidth="1"/>
    <col min="7724" max="7724" width="10.6640625" style="16" customWidth="1"/>
    <col min="7725" max="7736" width="9.5546875" style="16" customWidth="1"/>
    <col min="7737" max="7737" width="10.44140625" style="16" customWidth="1"/>
    <col min="7738" max="7738" width="11.44140625" style="16" customWidth="1"/>
    <col min="7739" max="7934" width="5.6640625" style="16"/>
    <col min="7935" max="7935" width="9.5546875" style="16" customWidth="1"/>
    <col min="7936" max="7936" width="6.5546875" style="16" bestFit="1" customWidth="1"/>
    <col min="7937" max="7937" width="5.6640625" style="16"/>
    <col min="7938" max="7948" width="7.6640625" style="16" customWidth="1"/>
    <col min="7949" max="7949" width="4.6640625" style="16" customWidth="1"/>
    <col min="7950" max="7950" width="7.6640625" style="16" customWidth="1"/>
    <col min="7951" max="7951" width="6.33203125" style="16" customWidth="1"/>
    <col min="7952" max="7952" width="47.6640625" style="16" bestFit="1" customWidth="1"/>
    <col min="7953" max="7954" width="6.33203125" style="16" bestFit="1" customWidth="1"/>
    <col min="7955" max="7955" width="6.6640625" style="16" bestFit="1" customWidth="1"/>
    <col min="7956" max="7956" width="5.6640625" style="16"/>
    <col min="7957" max="7958" width="6.33203125" style="16" bestFit="1" customWidth="1"/>
    <col min="7959" max="7976" width="5.6640625" style="16"/>
    <col min="7977" max="7977" width="6.5546875" style="16" bestFit="1" customWidth="1"/>
    <col min="7978" max="7978" width="18.6640625" style="16" customWidth="1"/>
    <col min="7979" max="7979" width="4.33203125" style="16" customWidth="1"/>
    <col min="7980" max="7980" width="10.6640625" style="16" customWidth="1"/>
    <col min="7981" max="7992" width="9.5546875" style="16" customWidth="1"/>
    <col min="7993" max="7993" width="10.44140625" style="16" customWidth="1"/>
    <col min="7994" max="7994" width="11.44140625" style="16" customWidth="1"/>
    <col min="7995" max="8190" width="5.6640625" style="16"/>
    <col min="8191" max="8191" width="9.5546875" style="16" customWidth="1"/>
    <col min="8192" max="8192" width="6.5546875" style="16" bestFit="1" customWidth="1"/>
    <col min="8193" max="8193" width="5.6640625" style="16"/>
    <col min="8194" max="8204" width="7.6640625" style="16" customWidth="1"/>
    <col min="8205" max="8205" width="4.6640625" style="16" customWidth="1"/>
    <col min="8206" max="8206" width="7.6640625" style="16" customWidth="1"/>
    <col min="8207" max="8207" width="6.33203125" style="16" customWidth="1"/>
    <col min="8208" max="8208" width="47.6640625" style="16" bestFit="1" customWidth="1"/>
    <col min="8209" max="8210" width="6.33203125" style="16" bestFit="1" customWidth="1"/>
    <col min="8211" max="8211" width="6.6640625" style="16" bestFit="1" customWidth="1"/>
    <col min="8212" max="8212" width="5.6640625" style="16"/>
    <col min="8213" max="8214" width="6.33203125" style="16" bestFit="1" customWidth="1"/>
    <col min="8215" max="8232" width="5.6640625" style="16"/>
    <col min="8233" max="8233" width="6.5546875" style="16" bestFit="1" customWidth="1"/>
    <col min="8234" max="8234" width="18.6640625" style="16" customWidth="1"/>
    <col min="8235" max="8235" width="4.33203125" style="16" customWidth="1"/>
    <col min="8236" max="8236" width="10.6640625" style="16" customWidth="1"/>
    <col min="8237" max="8248" width="9.5546875" style="16" customWidth="1"/>
    <col min="8249" max="8249" width="10.44140625" style="16" customWidth="1"/>
    <col min="8250" max="8250" width="11.44140625" style="16" customWidth="1"/>
    <col min="8251" max="8446" width="5.6640625" style="16"/>
    <col min="8447" max="8447" width="9.5546875" style="16" customWidth="1"/>
    <col min="8448" max="8448" width="6.5546875" style="16" bestFit="1" customWidth="1"/>
    <col min="8449" max="8449" width="5.6640625" style="16"/>
    <col min="8450" max="8460" width="7.6640625" style="16" customWidth="1"/>
    <col min="8461" max="8461" width="4.6640625" style="16" customWidth="1"/>
    <col min="8462" max="8462" width="7.6640625" style="16" customWidth="1"/>
    <col min="8463" max="8463" width="6.33203125" style="16" customWidth="1"/>
    <col min="8464" max="8464" width="47.6640625" style="16" bestFit="1" customWidth="1"/>
    <col min="8465" max="8466" width="6.33203125" style="16" bestFit="1" customWidth="1"/>
    <col min="8467" max="8467" width="6.6640625" style="16" bestFit="1" customWidth="1"/>
    <col min="8468" max="8468" width="5.6640625" style="16"/>
    <col min="8469" max="8470" width="6.33203125" style="16" bestFit="1" customWidth="1"/>
    <col min="8471" max="8488" width="5.6640625" style="16"/>
    <col min="8489" max="8489" width="6.5546875" style="16" bestFit="1" customWidth="1"/>
    <col min="8490" max="8490" width="18.6640625" style="16" customWidth="1"/>
    <col min="8491" max="8491" width="4.33203125" style="16" customWidth="1"/>
    <col min="8492" max="8492" width="10.6640625" style="16" customWidth="1"/>
    <col min="8493" max="8504" width="9.5546875" style="16" customWidth="1"/>
    <col min="8505" max="8505" width="10.44140625" style="16" customWidth="1"/>
    <col min="8506" max="8506" width="11.44140625" style="16" customWidth="1"/>
    <col min="8507" max="8702" width="5.6640625" style="16"/>
    <col min="8703" max="8703" width="9.5546875" style="16" customWidth="1"/>
    <col min="8704" max="8704" width="6.5546875" style="16" bestFit="1" customWidth="1"/>
    <col min="8705" max="8705" width="5.6640625" style="16"/>
    <col min="8706" max="8716" width="7.6640625" style="16" customWidth="1"/>
    <col min="8717" max="8717" width="4.6640625" style="16" customWidth="1"/>
    <col min="8718" max="8718" width="7.6640625" style="16" customWidth="1"/>
    <col min="8719" max="8719" width="6.33203125" style="16" customWidth="1"/>
    <col min="8720" max="8720" width="47.6640625" style="16" bestFit="1" customWidth="1"/>
    <col min="8721" max="8722" width="6.33203125" style="16" bestFit="1" customWidth="1"/>
    <col min="8723" max="8723" width="6.6640625" style="16" bestFit="1" customWidth="1"/>
    <col min="8724" max="8724" width="5.6640625" style="16"/>
    <col min="8725" max="8726" width="6.33203125" style="16" bestFit="1" customWidth="1"/>
    <col min="8727" max="8744" width="5.6640625" style="16"/>
    <col min="8745" max="8745" width="6.5546875" style="16" bestFit="1" customWidth="1"/>
    <col min="8746" max="8746" width="18.6640625" style="16" customWidth="1"/>
    <col min="8747" max="8747" width="4.33203125" style="16" customWidth="1"/>
    <col min="8748" max="8748" width="10.6640625" style="16" customWidth="1"/>
    <col min="8749" max="8760" width="9.5546875" style="16" customWidth="1"/>
    <col min="8761" max="8761" width="10.44140625" style="16" customWidth="1"/>
    <col min="8762" max="8762" width="11.44140625" style="16" customWidth="1"/>
    <col min="8763" max="8958" width="5.6640625" style="16"/>
    <col min="8959" max="8959" width="9.5546875" style="16" customWidth="1"/>
    <col min="8960" max="8960" width="6.5546875" style="16" bestFit="1" customWidth="1"/>
    <col min="8961" max="8961" width="5.6640625" style="16"/>
    <col min="8962" max="8972" width="7.6640625" style="16" customWidth="1"/>
    <col min="8973" max="8973" width="4.6640625" style="16" customWidth="1"/>
    <col min="8974" max="8974" width="7.6640625" style="16" customWidth="1"/>
    <col min="8975" max="8975" width="6.33203125" style="16" customWidth="1"/>
    <col min="8976" max="8976" width="47.6640625" style="16" bestFit="1" customWidth="1"/>
    <col min="8977" max="8978" width="6.33203125" style="16" bestFit="1" customWidth="1"/>
    <col min="8979" max="8979" width="6.6640625" style="16" bestFit="1" customWidth="1"/>
    <col min="8980" max="8980" width="5.6640625" style="16"/>
    <col min="8981" max="8982" width="6.33203125" style="16" bestFit="1" customWidth="1"/>
    <col min="8983" max="9000" width="5.6640625" style="16"/>
    <col min="9001" max="9001" width="6.5546875" style="16" bestFit="1" customWidth="1"/>
    <col min="9002" max="9002" width="18.6640625" style="16" customWidth="1"/>
    <col min="9003" max="9003" width="4.33203125" style="16" customWidth="1"/>
    <col min="9004" max="9004" width="10.6640625" style="16" customWidth="1"/>
    <col min="9005" max="9016" width="9.5546875" style="16" customWidth="1"/>
    <col min="9017" max="9017" width="10.44140625" style="16" customWidth="1"/>
    <col min="9018" max="9018" width="11.44140625" style="16" customWidth="1"/>
    <col min="9019" max="9214" width="5.6640625" style="16"/>
    <col min="9215" max="9215" width="9.5546875" style="16" customWidth="1"/>
    <col min="9216" max="9216" width="6.5546875" style="16" bestFit="1" customWidth="1"/>
    <col min="9217" max="9217" width="5.6640625" style="16"/>
    <col min="9218" max="9228" width="7.6640625" style="16" customWidth="1"/>
    <col min="9229" max="9229" width="4.6640625" style="16" customWidth="1"/>
    <col min="9230" max="9230" width="7.6640625" style="16" customWidth="1"/>
    <col min="9231" max="9231" width="6.33203125" style="16" customWidth="1"/>
    <col min="9232" max="9232" width="47.6640625" style="16" bestFit="1" customWidth="1"/>
    <col min="9233" max="9234" width="6.33203125" style="16" bestFit="1" customWidth="1"/>
    <col min="9235" max="9235" width="6.6640625" style="16" bestFit="1" customWidth="1"/>
    <col min="9236" max="9236" width="5.6640625" style="16"/>
    <col min="9237" max="9238" width="6.33203125" style="16" bestFit="1" customWidth="1"/>
    <col min="9239" max="9256" width="5.6640625" style="16"/>
    <col min="9257" max="9257" width="6.5546875" style="16" bestFit="1" customWidth="1"/>
    <col min="9258" max="9258" width="18.6640625" style="16" customWidth="1"/>
    <col min="9259" max="9259" width="4.33203125" style="16" customWidth="1"/>
    <col min="9260" max="9260" width="10.6640625" style="16" customWidth="1"/>
    <col min="9261" max="9272" width="9.5546875" style="16" customWidth="1"/>
    <col min="9273" max="9273" width="10.44140625" style="16" customWidth="1"/>
    <col min="9274" max="9274" width="11.44140625" style="16" customWidth="1"/>
    <col min="9275" max="9470" width="5.6640625" style="16"/>
    <col min="9471" max="9471" width="9.5546875" style="16" customWidth="1"/>
    <col min="9472" max="9472" width="6.5546875" style="16" bestFit="1" customWidth="1"/>
    <col min="9473" max="9473" width="5.6640625" style="16"/>
    <col min="9474" max="9484" width="7.6640625" style="16" customWidth="1"/>
    <col min="9485" max="9485" width="4.6640625" style="16" customWidth="1"/>
    <col min="9486" max="9486" width="7.6640625" style="16" customWidth="1"/>
    <col min="9487" max="9487" width="6.33203125" style="16" customWidth="1"/>
    <col min="9488" max="9488" width="47.6640625" style="16" bestFit="1" customWidth="1"/>
    <col min="9489" max="9490" width="6.33203125" style="16" bestFit="1" customWidth="1"/>
    <col min="9491" max="9491" width="6.6640625" style="16" bestFit="1" customWidth="1"/>
    <col min="9492" max="9492" width="5.6640625" style="16"/>
    <col min="9493" max="9494" width="6.33203125" style="16" bestFit="1" customWidth="1"/>
    <col min="9495" max="9512" width="5.6640625" style="16"/>
    <col min="9513" max="9513" width="6.5546875" style="16" bestFit="1" customWidth="1"/>
    <col min="9514" max="9514" width="18.6640625" style="16" customWidth="1"/>
    <col min="9515" max="9515" width="4.33203125" style="16" customWidth="1"/>
    <col min="9516" max="9516" width="10.6640625" style="16" customWidth="1"/>
    <col min="9517" max="9528" width="9.5546875" style="16" customWidth="1"/>
    <col min="9529" max="9529" width="10.44140625" style="16" customWidth="1"/>
    <col min="9530" max="9530" width="11.44140625" style="16" customWidth="1"/>
    <col min="9531" max="9726" width="5.6640625" style="16"/>
    <col min="9727" max="9727" width="9.5546875" style="16" customWidth="1"/>
    <col min="9728" max="9728" width="6.5546875" style="16" bestFit="1" customWidth="1"/>
    <col min="9729" max="9729" width="5.6640625" style="16"/>
    <col min="9730" max="9740" width="7.6640625" style="16" customWidth="1"/>
    <col min="9741" max="9741" width="4.6640625" style="16" customWidth="1"/>
    <col min="9742" max="9742" width="7.6640625" style="16" customWidth="1"/>
    <col min="9743" max="9743" width="6.33203125" style="16" customWidth="1"/>
    <col min="9744" max="9744" width="47.6640625" style="16" bestFit="1" customWidth="1"/>
    <col min="9745" max="9746" width="6.33203125" style="16" bestFit="1" customWidth="1"/>
    <col min="9747" max="9747" width="6.6640625" style="16" bestFit="1" customWidth="1"/>
    <col min="9748" max="9748" width="5.6640625" style="16"/>
    <col min="9749" max="9750" width="6.33203125" style="16" bestFit="1" customWidth="1"/>
    <col min="9751" max="9768" width="5.6640625" style="16"/>
    <col min="9769" max="9769" width="6.5546875" style="16" bestFit="1" customWidth="1"/>
    <col min="9770" max="9770" width="18.6640625" style="16" customWidth="1"/>
    <col min="9771" max="9771" width="4.33203125" style="16" customWidth="1"/>
    <col min="9772" max="9772" width="10.6640625" style="16" customWidth="1"/>
    <col min="9773" max="9784" width="9.5546875" style="16" customWidth="1"/>
    <col min="9785" max="9785" width="10.44140625" style="16" customWidth="1"/>
    <col min="9786" max="9786" width="11.44140625" style="16" customWidth="1"/>
    <col min="9787" max="9982" width="5.6640625" style="16"/>
    <col min="9983" max="9983" width="9.5546875" style="16" customWidth="1"/>
    <col min="9984" max="9984" width="6.5546875" style="16" bestFit="1" customWidth="1"/>
    <col min="9985" max="9985" width="5.6640625" style="16"/>
    <col min="9986" max="9996" width="7.6640625" style="16" customWidth="1"/>
    <col min="9997" max="9997" width="4.6640625" style="16" customWidth="1"/>
    <col min="9998" max="9998" width="7.6640625" style="16" customWidth="1"/>
    <col min="9999" max="9999" width="6.33203125" style="16" customWidth="1"/>
    <col min="10000" max="10000" width="47.6640625" style="16" bestFit="1" customWidth="1"/>
    <col min="10001" max="10002" width="6.33203125" style="16" bestFit="1" customWidth="1"/>
    <col min="10003" max="10003" width="6.6640625" style="16" bestFit="1" customWidth="1"/>
    <col min="10004" max="10004" width="5.6640625" style="16"/>
    <col min="10005" max="10006" width="6.33203125" style="16" bestFit="1" customWidth="1"/>
    <col min="10007" max="10024" width="5.6640625" style="16"/>
    <col min="10025" max="10025" width="6.5546875" style="16" bestFit="1" customWidth="1"/>
    <col min="10026" max="10026" width="18.6640625" style="16" customWidth="1"/>
    <col min="10027" max="10027" width="4.33203125" style="16" customWidth="1"/>
    <col min="10028" max="10028" width="10.6640625" style="16" customWidth="1"/>
    <col min="10029" max="10040" width="9.5546875" style="16" customWidth="1"/>
    <col min="10041" max="10041" width="10.44140625" style="16" customWidth="1"/>
    <col min="10042" max="10042" width="11.44140625" style="16" customWidth="1"/>
    <col min="10043" max="10238" width="5.6640625" style="16"/>
    <col min="10239" max="10239" width="9.5546875" style="16" customWidth="1"/>
    <col min="10240" max="10240" width="6.5546875" style="16" bestFit="1" customWidth="1"/>
    <col min="10241" max="10241" width="5.6640625" style="16"/>
    <col min="10242" max="10252" width="7.6640625" style="16" customWidth="1"/>
    <col min="10253" max="10253" width="4.6640625" style="16" customWidth="1"/>
    <col min="10254" max="10254" width="7.6640625" style="16" customWidth="1"/>
    <col min="10255" max="10255" width="6.33203125" style="16" customWidth="1"/>
    <col min="10256" max="10256" width="47.6640625" style="16" bestFit="1" customWidth="1"/>
    <col min="10257" max="10258" width="6.33203125" style="16" bestFit="1" customWidth="1"/>
    <col min="10259" max="10259" width="6.6640625" style="16" bestFit="1" customWidth="1"/>
    <col min="10260" max="10260" width="5.6640625" style="16"/>
    <col min="10261" max="10262" width="6.33203125" style="16" bestFit="1" customWidth="1"/>
    <col min="10263" max="10280" width="5.6640625" style="16"/>
    <col min="10281" max="10281" width="6.5546875" style="16" bestFit="1" customWidth="1"/>
    <col min="10282" max="10282" width="18.6640625" style="16" customWidth="1"/>
    <col min="10283" max="10283" width="4.33203125" style="16" customWidth="1"/>
    <col min="10284" max="10284" width="10.6640625" style="16" customWidth="1"/>
    <col min="10285" max="10296" width="9.5546875" style="16" customWidth="1"/>
    <col min="10297" max="10297" width="10.44140625" style="16" customWidth="1"/>
    <col min="10298" max="10298" width="11.44140625" style="16" customWidth="1"/>
    <col min="10299" max="10494" width="5.6640625" style="16"/>
    <col min="10495" max="10495" width="9.5546875" style="16" customWidth="1"/>
    <col min="10496" max="10496" width="6.5546875" style="16" bestFit="1" customWidth="1"/>
    <col min="10497" max="10497" width="5.6640625" style="16"/>
    <col min="10498" max="10508" width="7.6640625" style="16" customWidth="1"/>
    <col min="10509" max="10509" width="4.6640625" style="16" customWidth="1"/>
    <col min="10510" max="10510" width="7.6640625" style="16" customWidth="1"/>
    <col min="10511" max="10511" width="6.33203125" style="16" customWidth="1"/>
    <col min="10512" max="10512" width="47.6640625" style="16" bestFit="1" customWidth="1"/>
    <col min="10513" max="10514" width="6.33203125" style="16" bestFit="1" customWidth="1"/>
    <col min="10515" max="10515" width="6.6640625" style="16" bestFit="1" customWidth="1"/>
    <col min="10516" max="10516" width="5.6640625" style="16"/>
    <col min="10517" max="10518" width="6.33203125" style="16" bestFit="1" customWidth="1"/>
    <col min="10519" max="10536" width="5.6640625" style="16"/>
    <col min="10537" max="10537" width="6.5546875" style="16" bestFit="1" customWidth="1"/>
    <col min="10538" max="10538" width="18.6640625" style="16" customWidth="1"/>
    <col min="10539" max="10539" width="4.33203125" style="16" customWidth="1"/>
    <col min="10540" max="10540" width="10.6640625" style="16" customWidth="1"/>
    <col min="10541" max="10552" width="9.5546875" style="16" customWidth="1"/>
    <col min="10553" max="10553" width="10.44140625" style="16" customWidth="1"/>
    <col min="10554" max="10554" width="11.44140625" style="16" customWidth="1"/>
    <col min="10555" max="10750" width="5.6640625" style="16"/>
    <col min="10751" max="10751" width="9.5546875" style="16" customWidth="1"/>
    <col min="10752" max="10752" width="6.5546875" style="16" bestFit="1" customWidth="1"/>
    <col min="10753" max="10753" width="5.6640625" style="16"/>
    <col min="10754" max="10764" width="7.6640625" style="16" customWidth="1"/>
    <col min="10765" max="10765" width="4.6640625" style="16" customWidth="1"/>
    <col min="10766" max="10766" width="7.6640625" style="16" customWidth="1"/>
    <col min="10767" max="10767" width="6.33203125" style="16" customWidth="1"/>
    <col min="10768" max="10768" width="47.6640625" style="16" bestFit="1" customWidth="1"/>
    <col min="10769" max="10770" width="6.33203125" style="16" bestFit="1" customWidth="1"/>
    <col min="10771" max="10771" width="6.6640625" style="16" bestFit="1" customWidth="1"/>
    <col min="10772" max="10772" width="5.6640625" style="16"/>
    <col min="10773" max="10774" width="6.33203125" style="16" bestFit="1" customWidth="1"/>
    <col min="10775" max="10792" width="5.6640625" style="16"/>
    <col min="10793" max="10793" width="6.5546875" style="16" bestFit="1" customWidth="1"/>
    <col min="10794" max="10794" width="18.6640625" style="16" customWidth="1"/>
    <col min="10795" max="10795" width="4.33203125" style="16" customWidth="1"/>
    <col min="10796" max="10796" width="10.6640625" style="16" customWidth="1"/>
    <col min="10797" max="10808" width="9.5546875" style="16" customWidth="1"/>
    <col min="10809" max="10809" width="10.44140625" style="16" customWidth="1"/>
    <col min="10810" max="10810" width="11.44140625" style="16" customWidth="1"/>
    <col min="10811" max="11006" width="5.6640625" style="16"/>
    <col min="11007" max="11007" width="9.5546875" style="16" customWidth="1"/>
    <col min="11008" max="11008" width="6.5546875" style="16" bestFit="1" customWidth="1"/>
    <col min="11009" max="11009" width="5.6640625" style="16"/>
    <col min="11010" max="11020" width="7.6640625" style="16" customWidth="1"/>
    <col min="11021" max="11021" width="4.6640625" style="16" customWidth="1"/>
    <col min="11022" max="11022" width="7.6640625" style="16" customWidth="1"/>
    <col min="11023" max="11023" width="6.33203125" style="16" customWidth="1"/>
    <col min="11024" max="11024" width="47.6640625" style="16" bestFit="1" customWidth="1"/>
    <col min="11025" max="11026" width="6.33203125" style="16" bestFit="1" customWidth="1"/>
    <col min="11027" max="11027" width="6.6640625" style="16" bestFit="1" customWidth="1"/>
    <col min="11028" max="11028" width="5.6640625" style="16"/>
    <col min="11029" max="11030" width="6.33203125" style="16" bestFit="1" customWidth="1"/>
    <col min="11031" max="11048" width="5.6640625" style="16"/>
    <col min="11049" max="11049" width="6.5546875" style="16" bestFit="1" customWidth="1"/>
    <col min="11050" max="11050" width="18.6640625" style="16" customWidth="1"/>
    <col min="11051" max="11051" width="4.33203125" style="16" customWidth="1"/>
    <col min="11052" max="11052" width="10.6640625" style="16" customWidth="1"/>
    <col min="11053" max="11064" width="9.5546875" style="16" customWidth="1"/>
    <col min="11065" max="11065" width="10.44140625" style="16" customWidth="1"/>
    <col min="11066" max="11066" width="11.44140625" style="16" customWidth="1"/>
    <col min="11067" max="11262" width="5.6640625" style="16"/>
    <col min="11263" max="11263" width="9.5546875" style="16" customWidth="1"/>
    <col min="11264" max="11264" width="6.5546875" style="16" bestFit="1" customWidth="1"/>
    <col min="11265" max="11265" width="5.6640625" style="16"/>
    <col min="11266" max="11276" width="7.6640625" style="16" customWidth="1"/>
    <col min="11277" max="11277" width="4.6640625" style="16" customWidth="1"/>
    <col min="11278" max="11278" width="7.6640625" style="16" customWidth="1"/>
    <col min="11279" max="11279" width="6.33203125" style="16" customWidth="1"/>
    <col min="11280" max="11280" width="47.6640625" style="16" bestFit="1" customWidth="1"/>
    <col min="11281" max="11282" width="6.33203125" style="16" bestFit="1" customWidth="1"/>
    <col min="11283" max="11283" width="6.6640625" style="16" bestFit="1" customWidth="1"/>
    <col min="11284" max="11284" width="5.6640625" style="16"/>
    <col min="11285" max="11286" width="6.33203125" style="16" bestFit="1" customWidth="1"/>
    <col min="11287" max="11304" width="5.6640625" style="16"/>
    <col min="11305" max="11305" width="6.5546875" style="16" bestFit="1" customWidth="1"/>
    <col min="11306" max="11306" width="18.6640625" style="16" customWidth="1"/>
    <col min="11307" max="11307" width="4.33203125" style="16" customWidth="1"/>
    <col min="11308" max="11308" width="10.6640625" style="16" customWidth="1"/>
    <col min="11309" max="11320" width="9.5546875" style="16" customWidth="1"/>
    <col min="11321" max="11321" width="10.44140625" style="16" customWidth="1"/>
    <col min="11322" max="11322" width="11.44140625" style="16" customWidth="1"/>
    <col min="11323" max="11518" width="5.6640625" style="16"/>
    <col min="11519" max="11519" width="9.5546875" style="16" customWidth="1"/>
    <col min="11520" max="11520" width="6.5546875" style="16" bestFit="1" customWidth="1"/>
    <col min="11521" max="11521" width="5.6640625" style="16"/>
    <col min="11522" max="11532" width="7.6640625" style="16" customWidth="1"/>
    <col min="11533" max="11533" width="4.6640625" style="16" customWidth="1"/>
    <col min="11534" max="11534" width="7.6640625" style="16" customWidth="1"/>
    <col min="11535" max="11535" width="6.33203125" style="16" customWidth="1"/>
    <col min="11536" max="11536" width="47.6640625" style="16" bestFit="1" customWidth="1"/>
    <col min="11537" max="11538" width="6.33203125" style="16" bestFit="1" customWidth="1"/>
    <col min="11539" max="11539" width="6.6640625" style="16" bestFit="1" customWidth="1"/>
    <col min="11540" max="11540" width="5.6640625" style="16"/>
    <col min="11541" max="11542" width="6.33203125" style="16" bestFit="1" customWidth="1"/>
    <col min="11543" max="11560" width="5.6640625" style="16"/>
    <col min="11561" max="11561" width="6.5546875" style="16" bestFit="1" customWidth="1"/>
    <col min="11562" max="11562" width="18.6640625" style="16" customWidth="1"/>
    <col min="11563" max="11563" width="4.33203125" style="16" customWidth="1"/>
    <col min="11564" max="11564" width="10.6640625" style="16" customWidth="1"/>
    <col min="11565" max="11576" width="9.5546875" style="16" customWidth="1"/>
    <col min="11577" max="11577" width="10.44140625" style="16" customWidth="1"/>
    <col min="11578" max="11578" width="11.44140625" style="16" customWidth="1"/>
    <col min="11579" max="11774" width="5.6640625" style="16"/>
    <col min="11775" max="11775" width="9.5546875" style="16" customWidth="1"/>
    <col min="11776" max="11776" width="6.5546875" style="16" bestFit="1" customWidth="1"/>
    <col min="11777" max="11777" width="5.6640625" style="16"/>
    <col min="11778" max="11788" width="7.6640625" style="16" customWidth="1"/>
    <col min="11789" max="11789" width="4.6640625" style="16" customWidth="1"/>
    <col min="11790" max="11790" width="7.6640625" style="16" customWidth="1"/>
    <col min="11791" max="11791" width="6.33203125" style="16" customWidth="1"/>
    <col min="11792" max="11792" width="47.6640625" style="16" bestFit="1" customWidth="1"/>
    <col min="11793" max="11794" width="6.33203125" style="16" bestFit="1" customWidth="1"/>
    <col min="11795" max="11795" width="6.6640625" style="16" bestFit="1" customWidth="1"/>
    <col min="11796" max="11796" width="5.6640625" style="16"/>
    <col min="11797" max="11798" width="6.33203125" style="16" bestFit="1" customWidth="1"/>
    <col min="11799" max="11816" width="5.6640625" style="16"/>
    <col min="11817" max="11817" width="6.5546875" style="16" bestFit="1" customWidth="1"/>
    <col min="11818" max="11818" width="18.6640625" style="16" customWidth="1"/>
    <col min="11819" max="11819" width="4.33203125" style="16" customWidth="1"/>
    <col min="11820" max="11820" width="10.6640625" style="16" customWidth="1"/>
    <col min="11821" max="11832" width="9.5546875" style="16" customWidth="1"/>
    <col min="11833" max="11833" width="10.44140625" style="16" customWidth="1"/>
    <col min="11834" max="11834" width="11.44140625" style="16" customWidth="1"/>
    <col min="11835" max="12030" width="5.6640625" style="16"/>
    <col min="12031" max="12031" width="9.5546875" style="16" customWidth="1"/>
    <col min="12032" max="12032" width="6.5546875" style="16" bestFit="1" customWidth="1"/>
    <col min="12033" max="12033" width="5.6640625" style="16"/>
    <col min="12034" max="12044" width="7.6640625" style="16" customWidth="1"/>
    <col min="12045" max="12045" width="4.6640625" style="16" customWidth="1"/>
    <col min="12046" max="12046" width="7.6640625" style="16" customWidth="1"/>
    <col min="12047" max="12047" width="6.33203125" style="16" customWidth="1"/>
    <col min="12048" max="12048" width="47.6640625" style="16" bestFit="1" customWidth="1"/>
    <col min="12049" max="12050" width="6.33203125" style="16" bestFit="1" customWidth="1"/>
    <col min="12051" max="12051" width="6.6640625" style="16" bestFit="1" customWidth="1"/>
    <col min="12052" max="12052" width="5.6640625" style="16"/>
    <col min="12053" max="12054" width="6.33203125" style="16" bestFit="1" customWidth="1"/>
    <col min="12055" max="12072" width="5.6640625" style="16"/>
    <col min="12073" max="12073" width="6.5546875" style="16" bestFit="1" customWidth="1"/>
    <col min="12074" max="12074" width="18.6640625" style="16" customWidth="1"/>
    <col min="12075" max="12075" width="4.33203125" style="16" customWidth="1"/>
    <col min="12076" max="12076" width="10.6640625" style="16" customWidth="1"/>
    <col min="12077" max="12088" width="9.5546875" style="16" customWidth="1"/>
    <col min="12089" max="12089" width="10.44140625" style="16" customWidth="1"/>
    <col min="12090" max="12090" width="11.44140625" style="16" customWidth="1"/>
    <col min="12091" max="12286" width="5.6640625" style="16"/>
    <col min="12287" max="12287" width="9.5546875" style="16" customWidth="1"/>
    <col min="12288" max="12288" width="6.5546875" style="16" bestFit="1" customWidth="1"/>
    <col min="12289" max="12289" width="5.6640625" style="16"/>
    <col min="12290" max="12300" width="7.6640625" style="16" customWidth="1"/>
    <col min="12301" max="12301" width="4.6640625" style="16" customWidth="1"/>
    <col min="12302" max="12302" width="7.6640625" style="16" customWidth="1"/>
    <col min="12303" max="12303" width="6.33203125" style="16" customWidth="1"/>
    <col min="12304" max="12304" width="47.6640625" style="16" bestFit="1" customWidth="1"/>
    <col min="12305" max="12306" width="6.33203125" style="16" bestFit="1" customWidth="1"/>
    <col min="12307" max="12307" width="6.6640625" style="16" bestFit="1" customWidth="1"/>
    <col min="12308" max="12308" width="5.6640625" style="16"/>
    <col min="12309" max="12310" width="6.33203125" style="16" bestFit="1" customWidth="1"/>
    <col min="12311" max="12328" width="5.6640625" style="16"/>
    <col min="12329" max="12329" width="6.5546875" style="16" bestFit="1" customWidth="1"/>
    <col min="12330" max="12330" width="18.6640625" style="16" customWidth="1"/>
    <col min="12331" max="12331" width="4.33203125" style="16" customWidth="1"/>
    <col min="12332" max="12332" width="10.6640625" style="16" customWidth="1"/>
    <col min="12333" max="12344" width="9.5546875" style="16" customWidth="1"/>
    <col min="12345" max="12345" width="10.44140625" style="16" customWidth="1"/>
    <col min="12346" max="12346" width="11.44140625" style="16" customWidth="1"/>
    <col min="12347" max="12542" width="5.6640625" style="16"/>
    <col min="12543" max="12543" width="9.5546875" style="16" customWidth="1"/>
    <col min="12544" max="12544" width="6.5546875" style="16" bestFit="1" customWidth="1"/>
    <col min="12545" max="12545" width="5.6640625" style="16"/>
    <col min="12546" max="12556" width="7.6640625" style="16" customWidth="1"/>
    <col min="12557" max="12557" width="4.6640625" style="16" customWidth="1"/>
    <col min="12558" max="12558" width="7.6640625" style="16" customWidth="1"/>
    <col min="12559" max="12559" width="6.33203125" style="16" customWidth="1"/>
    <col min="12560" max="12560" width="47.6640625" style="16" bestFit="1" customWidth="1"/>
    <col min="12561" max="12562" width="6.33203125" style="16" bestFit="1" customWidth="1"/>
    <col min="12563" max="12563" width="6.6640625" style="16" bestFit="1" customWidth="1"/>
    <col min="12564" max="12564" width="5.6640625" style="16"/>
    <col min="12565" max="12566" width="6.33203125" style="16" bestFit="1" customWidth="1"/>
    <col min="12567" max="12584" width="5.6640625" style="16"/>
    <col min="12585" max="12585" width="6.5546875" style="16" bestFit="1" customWidth="1"/>
    <col min="12586" max="12586" width="18.6640625" style="16" customWidth="1"/>
    <col min="12587" max="12587" width="4.33203125" style="16" customWidth="1"/>
    <col min="12588" max="12588" width="10.6640625" style="16" customWidth="1"/>
    <col min="12589" max="12600" width="9.5546875" style="16" customWidth="1"/>
    <col min="12601" max="12601" width="10.44140625" style="16" customWidth="1"/>
    <col min="12602" max="12602" width="11.44140625" style="16" customWidth="1"/>
    <col min="12603" max="12798" width="5.6640625" style="16"/>
    <col min="12799" max="12799" width="9.5546875" style="16" customWidth="1"/>
    <col min="12800" max="12800" width="6.5546875" style="16" bestFit="1" customWidth="1"/>
    <col min="12801" max="12801" width="5.6640625" style="16"/>
    <col min="12802" max="12812" width="7.6640625" style="16" customWidth="1"/>
    <col min="12813" max="12813" width="4.6640625" style="16" customWidth="1"/>
    <col min="12814" max="12814" width="7.6640625" style="16" customWidth="1"/>
    <col min="12815" max="12815" width="6.33203125" style="16" customWidth="1"/>
    <col min="12816" max="12816" width="47.6640625" style="16" bestFit="1" customWidth="1"/>
    <col min="12817" max="12818" width="6.33203125" style="16" bestFit="1" customWidth="1"/>
    <col min="12819" max="12819" width="6.6640625" style="16" bestFit="1" customWidth="1"/>
    <col min="12820" max="12820" width="5.6640625" style="16"/>
    <col min="12821" max="12822" width="6.33203125" style="16" bestFit="1" customWidth="1"/>
    <col min="12823" max="12840" width="5.6640625" style="16"/>
    <col min="12841" max="12841" width="6.5546875" style="16" bestFit="1" customWidth="1"/>
    <col min="12842" max="12842" width="18.6640625" style="16" customWidth="1"/>
    <col min="12843" max="12843" width="4.33203125" style="16" customWidth="1"/>
    <col min="12844" max="12844" width="10.6640625" style="16" customWidth="1"/>
    <col min="12845" max="12856" width="9.5546875" style="16" customWidth="1"/>
    <col min="12857" max="12857" width="10.44140625" style="16" customWidth="1"/>
    <col min="12858" max="12858" width="11.44140625" style="16" customWidth="1"/>
    <col min="12859" max="13054" width="5.6640625" style="16"/>
    <col min="13055" max="13055" width="9.5546875" style="16" customWidth="1"/>
    <col min="13056" max="13056" width="6.5546875" style="16" bestFit="1" customWidth="1"/>
    <col min="13057" max="13057" width="5.6640625" style="16"/>
    <col min="13058" max="13068" width="7.6640625" style="16" customWidth="1"/>
    <col min="13069" max="13069" width="4.6640625" style="16" customWidth="1"/>
    <col min="13070" max="13070" width="7.6640625" style="16" customWidth="1"/>
    <col min="13071" max="13071" width="6.33203125" style="16" customWidth="1"/>
    <col min="13072" max="13072" width="47.6640625" style="16" bestFit="1" customWidth="1"/>
    <col min="13073" max="13074" width="6.33203125" style="16" bestFit="1" customWidth="1"/>
    <col min="13075" max="13075" width="6.6640625" style="16" bestFit="1" customWidth="1"/>
    <col min="13076" max="13076" width="5.6640625" style="16"/>
    <col min="13077" max="13078" width="6.33203125" style="16" bestFit="1" customWidth="1"/>
    <col min="13079" max="13096" width="5.6640625" style="16"/>
    <col min="13097" max="13097" width="6.5546875" style="16" bestFit="1" customWidth="1"/>
    <col min="13098" max="13098" width="18.6640625" style="16" customWidth="1"/>
    <col min="13099" max="13099" width="4.33203125" style="16" customWidth="1"/>
    <col min="13100" max="13100" width="10.6640625" style="16" customWidth="1"/>
    <col min="13101" max="13112" width="9.5546875" style="16" customWidth="1"/>
    <col min="13113" max="13113" width="10.44140625" style="16" customWidth="1"/>
    <col min="13114" max="13114" width="11.44140625" style="16" customWidth="1"/>
    <col min="13115" max="13310" width="5.6640625" style="16"/>
    <col min="13311" max="13311" width="9.5546875" style="16" customWidth="1"/>
    <col min="13312" max="13312" width="6.5546875" style="16" bestFit="1" customWidth="1"/>
    <col min="13313" max="13313" width="5.6640625" style="16"/>
    <col min="13314" max="13324" width="7.6640625" style="16" customWidth="1"/>
    <col min="13325" max="13325" width="4.6640625" style="16" customWidth="1"/>
    <col min="13326" max="13326" width="7.6640625" style="16" customWidth="1"/>
    <col min="13327" max="13327" width="6.33203125" style="16" customWidth="1"/>
    <col min="13328" max="13328" width="47.6640625" style="16" bestFit="1" customWidth="1"/>
    <col min="13329" max="13330" width="6.33203125" style="16" bestFit="1" customWidth="1"/>
    <col min="13331" max="13331" width="6.6640625" style="16" bestFit="1" customWidth="1"/>
    <col min="13332" max="13332" width="5.6640625" style="16"/>
    <col min="13333" max="13334" width="6.33203125" style="16" bestFit="1" customWidth="1"/>
    <col min="13335" max="13352" width="5.6640625" style="16"/>
    <col min="13353" max="13353" width="6.5546875" style="16" bestFit="1" customWidth="1"/>
    <col min="13354" max="13354" width="18.6640625" style="16" customWidth="1"/>
    <col min="13355" max="13355" width="4.33203125" style="16" customWidth="1"/>
    <col min="13356" max="13356" width="10.6640625" style="16" customWidth="1"/>
    <col min="13357" max="13368" width="9.5546875" style="16" customWidth="1"/>
    <col min="13369" max="13369" width="10.44140625" style="16" customWidth="1"/>
    <col min="13370" max="13370" width="11.44140625" style="16" customWidth="1"/>
    <col min="13371" max="13566" width="5.6640625" style="16"/>
    <col min="13567" max="13567" width="9.5546875" style="16" customWidth="1"/>
    <col min="13568" max="13568" width="6.5546875" style="16" bestFit="1" customWidth="1"/>
    <col min="13569" max="13569" width="5.6640625" style="16"/>
    <col min="13570" max="13580" width="7.6640625" style="16" customWidth="1"/>
    <col min="13581" max="13581" width="4.6640625" style="16" customWidth="1"/>
    <col min="13582" max="13582" width="7.6640625" style="16" customWidth="1"/>
    <col min="13583" max="13583" width="6.33203125" style="16" customWidth="1"/>
    <col min="13584" max="13584" width="47.6640625" style="16" bestFit="1" customWidth="1"/>
    <col min="13585" max="13586" width="6.33203125" style="16" bestFit="1" customWidth="1"/>
    <col min="13587" max="13587" width="6.6640625" style="16" bestFit="1" customWidth="1"/>
    <col min="13588" max="13588" width="5.6640625" style="16"/>
    <col min="13589" max="13590" width="6.33203125" style="16" bestFit="1" customWidth="1"/>
    <col min="13591" max="13608" width="5.6640625" style="16"/>
    <col min="13609" max="13609" width="6.5546875" style="16" bestFit="1" customWidth="1"/>
    <col min="13610" max="13610" width="18.6640625" style="16" customWidth="1"/>
    <col min="13611" max="13611" width="4.33203125" style="16" customWidth="1"/>
    <col min="13612" max="13612" width="10.6640625" style="16" customWidth="1"/>
    <col min="13613" max="13624" width="9.5546875" style="16" customWidth="1"/>
    <col min="13625" max="13625" width="10.44140625" style="16" customWidth="1"/>
    <col min="13626" max="13626" width="11.44140625" style="16" customWidth="1"/>
    <col min="13627" max="13822" width="5.6640625" style="16"/>
    <col min="13823" max="13823" width="9.5546875" style="16" customWidth="1"/>
    <col min="13824" max="13824" width="6.5546875" style="16" bestFit="1" customWidth="1"/>
    <col min="13825" max="13825" width="5.6640625" style="16"/>
    <col min="13826" max="13836" width="7.6640625" style="16" customWidth="1"/>
    <col min="13837" max="13837" width="4.6640625" style="16" customWidth="1"/>
    <col min="13838" max="13838" width="7.6640625" style="16" customWidth="1"/>
    <col min="13839" max="13839" width="6.33203125" style="16" customWidth="1"/>
    <col min="13840" max="13840" width="47.6640625" style="16" bestFit="1" customWidth="1"/>
    <col min="13841" max="13842" width="6.33203125" style="16" bestFit="1" customWidth="1"/>
    <col min="13843" max="13843" width="6.6640625" style="16" bestFit="1" customWidth="1"/>
    <col min="13844" max="13844" width="5.6640625" style="16"/>
    <col min="13845" max="13846" width="6.33203125" style="16" bestFit="1" customWidth="1"/>
    <col min="13847" max="13864" width="5.6640625" style="16"/>
    <col min="13865" max="13865" width="6.5546875" style="16" bestFit="1" customWidth="1"/>
    <col min="13866" max="13866" width="18.6640625" style="16" customWidth="1"/>
    <col min="13867" max="13867" width="4.33203125" style="16" customWidth="1"/>
    <col min="13868" max="13868" width="10.6640625" style="16" customWidth="1"/>
    <col min="13869" max="13880" width="9.5546875" style="16" customWidth="1"/>
    <col min="13881" max="13881" width="10.44140625" style="16" customWidth="1"/>
    <col min="13882" max="13882" width="11.44140625" style="16" customWidth="1"/>
    <col min="13883" max="14078" width="5.6640625" style="16"/>
    <col min="14079" max="14079" width="9.5546875" style="16" customWidth="1"/>
    <col min="14080" max="14080" width="6.5546875" style="16" bestFit="1" customWidth="1"/>
    <col min="14081" max="14081" width="5.6640625" style="16"/>
    <col min="14082" max="14092" width="7.6640625" style="16" customWidth="1"/>
    <col min="14093" max="14093" width="4.6640625" style="16" customWidth="1"/>
    <col min="14094" max="14094" width="7.6640625" style="16" customWidth="1"/>
    <col min="14095" max="14095" width="6.33203125" style="16" customWidth="1"/>
    <col min="14096" max="14096" width="47.6640625" style="16" bestFit="1" customWidth="1"/>
    <col min="14097" max="14098" width="6.33203125" style="16" bestFit="1" customWidth="1"/>
    <col min="14099" max="14099" width="6.6640625" style="16" bestFit="1" customWidth="1"/>
    <col min="14100" max="14100" width="5.6640625" style="16"/>
    <col min="14101" max="14102" width="6.33203125" style="16" bestFit="1" customWidth="1"/>
    <col min="14103" max="14120" width="5.6640625" style="16"/>
    <col min="14121" max="14121" width="6.5546875" style="16" bestFit="1" customWidth="1"/>
    <col min="14122" max="14122" width="18.6640625" style="16" customWidth="1"/>
    <col min="14123" max="14123" width="4.33203125" style="16" customWidth="1"/>
    <col min="14124" max="14124" width="10.6640625" style="16" customWidth="1"/>
    <col min="14125" max="14136" width="9.5546875" style="16" customWidth="1"/>
    <col min="14137" max="14137" width="10.44140625" style="16" customWidth="1"/>
    <col min="14138" max="14138" width="11.44140625" style="16" customWidth="1"/>
    <col min="14139" max="14334" width="5.6640625" style="16"/>
    <col min="14335" max="14335" width="9.5546875" style="16" customWidth="1"/>
    <col min="14336" max="14336" width="6.5546875" style="16" bestFit="1" customWidth="1"/>
    <col min="14337" max="14337" width="5.6640625" style="16"/>
    <col min="14338" max="14348" width="7.6640625" style="16" customWidth="1"/>
    <col min="14349" max="14349" width="4.6640625" style="16" customWidth="1"/>
    <col min="14350" max="14350" width="7.6640625" style="16" customWidth="1"/>
    <col min="14351" max="14351" width="6.33203125" style="16" customWidth="1"/>
    <col min="14352" max="14352" width="47.6640625" style="16" bestFit="1" customWidth="1"/>
    <col min="14353" max="14354" width="6.33203125" style="16" bestFit="1" customWidth="1"/>
    <col min="14355" max="14355" width="6.6640625" style="16" bestFit="1" customWidth="1"/>
    <col min="14356" max="14356" width="5.6640625" style="16"/>
    <col min="14357" max="14358" width="6.33203125" style="16" bestFit="1" customWidth="1"/>
    <col min="14359" max="14376" width="5.6640625" style="16"/>
    <col min="14377" max="14377" width="6.5546875" style="16" bestFit="1" customWidth="1"/>
    <col min="14378" max="14378" width="18.6640625" style="16" customWidth="1"/>
    <col min="14379" max="14379" width="4.33203125" style="16" customWidth="1"/>
    <col min="14380" max="14380" width="10.6640625" style="16" customWidth="1"/>
    <col min="14381" max="14392" width="9.5546875" style="16" customWidth="1"/>
    <col min="14393" max="14393" width="10.44140625" style="16" customWidth="1"/>
    <col min="14394" max="14394" width="11.44140625" style="16" customWidth="1"/>
    <col min="14395" max="14590" width="5.6640625" style="16"/>
    <col min="14591" max="14591" width="9.5546875" style="16" customWidth="1"/>
    <col min="14592" max="14592" width="6.5546875" style="16" bestFit="1" customWidth="1"/>
    <col min="14593" max="14593" width="5.6640625" style="16"/>
    <col min="14594" max="14604" width="7.6640625" style="16" customWidth="1"/>
    <col min="14605" max="14605" width="4.6640625" style="16" customWidth="1"/>
    <col min="14606" max="14606" width="7.6640625" style="16" customWidth="1"/>
    <col min="14607" max="14607" width="6.33203125" style="16" customWidth="1"/>
    <col min="14608" max="14608" width="47.6640625" style="16" bestFit="1" customWidth="1"/>
    <col min="14609" max="14610" width="6.33203125" style="16" bestFit="1" customWidth="1"/>
    <col min="14611" max="14611" width="6.6640625" style="16" bestFit="1" customWidth="1"/>
    <col min="14612" max="14612" width="5.6640625" style="16"/>
    <col min="14613" max="14614" width="6.33203125" style="16" bestFit="1" customWidth="1"/>
    <col min="14615" max="14632" width="5.6640625" style="16"/>
    <col min="14633" max="14633" width="6.5546875" style="16" bestFit="1" customWidth="1"/>
    <col min="14634" max="14634" width="18.6640625" style="16" customWidth="1"/>
    <col min="14635" max="14635" width="4.33203125" style="16" customWidth="1"/>
    <col min="14636" max="14636" width="10.6640625" style="16" customWidth="1"/>
    <col min="14637" max="14648" width="9.5546875" style="16" customWidth="1"/>
    <col min="14649" max="14649" width="10.44140625" style="16" customWidth="1"/>
    <col min="14650" max="14650" width="11.44140625" style="16" customWidth="1"/>
    <col min="14651" max="14846" width="5.6640625" style="16"/>
    <col min="14847" max="14847" width="9.5546875" style="16" customWidth="1"/>
    <col min="14848" max="14848" width="6.5546875" style="16" bestFit="1" customWidth="1"/>
    <col min="14849" max="14849" width="5.6640625" style="16"/>
    <col min="14850" max="14860" width="7.6640625" style="16" customWidth="1"/>
    <col min="14861" max="14861" width="4.6640625" style="16" customWidth="1"/>
    <col min="14862" max="14862" width="7.6640625" style="16" customWidth="1"/>
    <col min="14863" max="14863" width="6.33203125" style="16" customWidth="1"/>
    <col min="14864" max="14864" width="47.6640625" style="16" bestFit="1" customWidth="1"/>
    <col min="14865" max="14866" width="6.33203125" style="16" bestFit="1" customWidth="1"/>
    <col min="14867" max="14867" width="6.6640625" style="16" bestFit="1" customWidth="1"/>
    <col min="14868" max="14868" width="5.6640625" style="16"/>
    <col min="14869" max="14870" width="6.33203125" style="16" bestFit="1" customWidth="1"/>
    <col min="14871" max="14888" width="5.6640625" style="16"/>
    <col min="14889" max="14889" width="6.5546875" style="16" bestFit="1" customWidth="1"/>
    <col min="14890" max="14890" width="18.6640625" style="16" customWidth="1"/>
    <col min="14891" max="14891" width="4.33203125" style="16" customWidth="1"/>
    <col min="14892" max="14892" width="10.6640625" style="16" customWidth="1"/>
    <col min="14893" max="14904" width="9.5546875" style="16" customWidth="1"/>
    <col min="14905" max="14905" width="10.44140625" style="16" customWidth="1"/>
    <col min="14906" max="14906" width="11.44140625" style="16" customWidth="1"/>
    <col min="14907" max="15102" width="5.6640625" style="16"/>
    <col min="15103" max="15103" width="9.5546875" style="16" customWidth="1"/>
    <col min="15104" max="15104" width="6.5546875" style="16" bestFit="1" customWidth="1"/>
    <col min="15105" max="15105" width="5.6640625" style="16"/>
    <col min="15106" max="15116" width="7.6640625" style="16" customWidth="1"/>
    <col min="15117" max="15117" width="4.6640625" style="16" customWidth="1"/>
    <col min="15118" max="15118" width="7.6640625" style="16" customWidth="1"/>
    <col min="15119" max="15119" width="6.33203125" style="16" customWidth="1"/>
    <col min="15120" max="15120" width="47.6640625" style="16" bestFit="1" customWidth="1"/>
    <col min="15121" max="15122" width="6.33203125" style="16" bestFit="1" customWidth="1"/>
    <col min="15123" max="15123" width="6.6640625" style="16" bestFit="1" customWidth="1"/>
    <col min="15124" max="15124" width="5.6640625" style="16"/>
    <col min="15125" max="15126" width="6.33203125" style="16" bestFit="1" customWidth="1"/>
    <col min="15127" max="15144" width="5.6640625" style="16"/>
    <col min="15145" max="15145" width="6.5546875" style="16" bestFit="1" customWidth="1"/>
    <col min="15146" max="15146" width="18.6640625" style="16" customWidth="1"/>
    <col min="15147" max="15147" width="4.33203125" style="16" customWidth="1"/>
    <col min="15148" max="15148" width="10.6640625" style="16" customWidth="1"/>
    <col min="15149" max="15160" width="9.5546875" style="16" customWidth="1"/>
    <col min="15161" max="15161" width="10.44140625" style="16" customWidth="1"/>
    <col min="15162" max="15162" width="11.44140625" style="16" customWidth="1"/>
    <col min="15163" max="15358" width="5.6640625" style="16"/>
    <col min="15359" max="15359" width="9.5546875" style="16" customWidth="1"/>
    <col min="15360" max="15360" width="6.5546875" style="16" bestFit="1" customWidth="1"/>
    <col min="15361" max="15361" width="5.6640625" style="16"/>
    <col min="15362" max="15372" width="7.6640625" style="16" customWidth="1"/>
    <col min="15373" max="15373" width="4.6640625" style="16" customWidth="1"/>
    <col min="15374" max="15374" width="7.6640625" style="16" customWidth="1"/>
    <col min="15375" max="15375" width="6.33203125" style="16" customWidth="1"/>
    <col min="15376" max="15376" width="47.6640625" style="16" bestFit="1" customWidth="1"/>
    <col min="15377" max="15378" width="6.33203125" style="16" bestFit="1" customWidth="1"/>
    <col min="15379" max="15379" width="6.6640625" style="16" bestFit="1" customWidth="1"/>
    <col min="15380" max="15380" width="5.6640625" style="16"/>
    <col min="15381" max="15382" width="6.33203125" style="16" bestFit="1" customWidth="1"/>
    <col min="15383" max="15400" width="5.6640625" style="16"/>
    <col min="15401" max="15401" width="6.5546875" style="16" bestFit="1" customWidth="1"/>
    <col min="15402" max="15402" width="18.6640625" style="16" customWidth="1"/>
    <col min="15403" max="15403" width="4.33203125" style="16" customWidth="1"/>
    <col min="15404" max="15404" width="10.6640625" style="16" customWidth="1"/>
    <col min="15405" max="15416" width="9.5546875" style="16" customWidth="1"/>
    <col min="15417" max="15417" width="10.44140625" style="16" customWidth="1"/>
    <col min="15418" max="15418" width="11.44140625" style="16" customWidth="1"/>
    <col min="15419" max="15614" width="5.6640625" style="16"/>
    <col min="15615" max="15615" width="9.5546875" style="16" customWidth="1"/>
    <col min="15616" max="15616" width="6.5546875" style="16" bestFit="1" customWidth="1"/>
    <col min="15617" max="15617" width="5.6640625" style="16"/>
    <col min="15618" max="15628" width="7.6640625" style="16" customWidth="1"/>
    <col min="15629" max="15629" width="4.6640625" style="16" customWidth="1"/>
    <col min="15630" max="15630" width="7.6640625" style="16" customWidth="1"/>
    <col min="15631" max="15631" width="6.33203125" style="16" customWidth="1"/>
    <col min="15632" max="15632" width="47.6640625" style="16" bestFit="1" customWidth="1"/>
    <col min="15633" max="15634" width="6.33203125" style="16" bestFit="1" customWidth="1"/>
    <col min="15635" max="15635" width="6.6640625" style="16" bestFit="1" customWidth="1"/>
    <col min="15636" max="15636" width="5.6640625" style="16"/>
    <col min="15637" max="15638" width="6.33203125" style="16" bestFit="1" customWidth="1"/>
    <col min="15639" max="15656" width="5.6640625" style="16"/>
    <col min="15657" max="15657" width="6.5546875" style="16" bestFit="1" customWidth="1"/>
    <col min="15658" max="15658" width="18.6640625" style="16" customWidth="1"/>
    <col min="15659" max="15659" width="4.33203125" style="16" customWidth="1"/>
    <col min="15660" max="15660" width="10.6640625" style="16" customWidth="1"/>
    <col min="15661" max="15672" width="9.5546875" style="16" customWidth="1"/>
    <col min="15673" max="15673" width="10.44140625" style="16" customWidth="1"/>
    <col min="15674" max="15674" width="11.44140625" style="16" customWidth="1"/>
    <col min="15675" max="15870" width="5.6640625" style="16"/>
    <col min="15871" max="15871" width="9.5546875" style="16" customWidth="1"/>
    <col min="15872" max="15872" width="6.5546875" style="16" bestFit="1" customWidth="1"/>
    <col min="15873" max="15873" width="5.6640625" style="16"/>
    <col min="15874" max="15884" width="7.6640625" style="16" customWidth="1"/>
    <col min="15885" max="15885" width="4.6640625" style="16" customWidth="1"/>
    <col min="15886" max="15886" width="7.6640625" style="16" customWidth="1"/>
    <col min="15887" max="15887" width="6.33203125" style="16" customWidth="1"/>
    <col min="15888" max="15888" width="47.6640625" style="16" bestFit="1" customWidth="1"/>
    <col min="15889" max="15890" width="6.33203125" style="16" bestFit="1" customWidth="1"/>
    <col min="15891" max="15891" width="6.6640625" style="16" bestFit="1" customWidth="1"/>
    <col min="15892" max="15892" width="5.6640625" style="16"/>
    <col min="15893" max="15894" width="6.33203125" style="16" bestFit="1" customWidth="1"/>
    <col min="15895" max="15912" width="5.6640625" style="16"/>
    <col min="15913" max="15913" width="6.5546875" style="16" bestFit="1" customWidth="1"/>
    <col min="15914" max="15914" width="18.6640625" style="16" customWidth="1"/>
    <col min="15915" max="15915" width="4.33203125" style="16" customWidth="1"/>
    <col min="15916" max="15916" width="10.6640625" style="16" customWidth="1"/>
    <col min="15917" max="15928" width="9.5546875" style="16" customWidth="1"/>
    <col min="15929" max="15929" width="10.44140625" style="16" customWidth="1"/>
    <col min="15930" max="15930" width="11.44140625" style="16" customWidth="1"/>
    <col min="15931" max="16126" width="5.6640625" style="16"/>
    <col min="16127" max="16127" width="9.5546875" style="16" customWidth="1"/>
    <col min="16128" max="16128" width="6.5546875" style="16" bestFit="1" customWidth="1"/>
    <col min="16129" max="16129" width="5.6640625" style="16"/>
    <col min="16130" max="16140" width="7.6640625" style="16" customWidth="1"/>
    <col min="16141" max="16141" width="4.6640625" style="16" customWidth="1"/>
    <col min="16142" max="16142" width="7.6640625" style="16" customWidth="1"/>
    <col min="16143" max="16143" width="6.33203125" style="16" customWidth="1"/>
    <col min="16144" max="16144" width="47.6640625" style="16" bestFit="1" customWidth="1"/>
    <col min="16145" max="16146" width="6.33203125" style="16" bestFit="1" customWidth="1"/>
    <col min="16147" max="16147" width="6.6640625" style="16" bestFit="1" customWidth="1"/>
    <col min="16148" max="16148" width="5.6640625" style="16"/>
    <col min="16149" max="16150" width="6.33203125" style="16" bestFit="1" customWidth="1"/>
    <col min="16151" max="16168" width="5.6640625" style="16"/>
    <col min="16169" max="16169" width="6.5546875" style="16" bestFit="1" customWidth="1"/>
    <col min="16170" max="16170" width="18.6640625" style="16" customWidth="1"/>
    <col min="16171" max="16171" width="4.33203125" style="16" customWidth="1"/>
    <col min="16172" max="16172" width="10.6640625" style="16" customWidth="1"/>
    <col min="16173" max="16184" width="9.5546875" style="16" customWidth="1"/>
    <col min="16185" max="16185" width="10.44140625" style="16" customWidth="1"/>
    <col min="16186" max="16186" width="11.44140625" style="16" customWidth="1"/>
    <col min="16187" max="16384" width="5.6640625" style="16"/>
  </cols>
  <sheetData>
    <row r="1" spans="1:71" ht="13.8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3"/>
      <c r="AP1" s="15"/>
      <c r="AR1" s="15"/>
      <c r="AT1" s="15"/>
      <c r="AV1" s="15"/>
      <c r="AX1" s="15"/>
      <c r="AZ1" s="15"/>
      <c r="BB1" s="15"/>
      <c r="BD1" s="15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</row>
    <row r="2" spans="1:71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754"/>
      <c r="Q2" s="755"/>
      <c r="R2" s="756"/>
      <c r="AS2" s="19"/>
      <c r="AT2" s="19"/>
      <c r="AU2" s="20"/>
      <c r="AV2" s="20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</row>
    <row r="3" spans="1:71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7"/>
      <c r="Q3" s="758"/>
      <c r="R3" s="759"/>
      <c r="AP3" s="20"/>
      <c r="AQ3" s="20"/>
      <c r="AR3" s="20"/>
      <c r="AU3" s="21"/>
      <c r="AY3" s="22"/>
      <c r="AZ3" s="22"/>
      <c r="BA3" s="22"/>
      <c r="BF3" s="20"/>
      <c r="BG3" s="20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</row>
    <row r="4" spans="1:71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757"/>
      <c r="Q4" s="758"/>
      <c r="R4" s="759"/>
      <c r="AP4" s="20"/>
      <c r="AQ4" s="20"/>
      <c r="AR4" s="20"/>
      <c r="AU4" s="21"/>
      <c r="AY4" s="22"/>
      <c r="AZ4" s="22"/>
      <c r="BA4" s="22"/>
      <c r="BF4" s="20"/>
      <c r="BG4" s="20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</row>
    <row r="5" spans="1:71" ht="14.25" customHeight="1" thickTop="1" thickBot="1" x14ac:dyDescent="0.3">
      <c r="A5" s="733" t="s">
        <v>69</v>
      </c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4"/>
      <c r="O5" s="18"/>
      <c r="P5" s="760"/>
      <c r="Q5" s="761"/>
      <c r="R5" s="762"/>
      <c r="AP5" s="20"/>
      <c r="AQ5" s="20"/>
      <c r="AR5" s="20"/>
      <c r="AU5" s="21"/>
      <c r="AW5" s="23"/>
      <c r="AY5" s="22"/>
      <c r="AZ5" s="22"/>
      <c r="BA5" s="22"/>
      <c r="BB5" s="23"/>
      <c r="BC5" s="23"/>
      <c r="BD5" s="23"/>
      <c r="BE5" s="23"/>
      <c r="BF5" s="20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</row>
    <row r="6" spans="1:71" ht="16.5" customHeight="1" thickTop="1" thickBot="1" x14ac:dyDescent="0.3">
      <c r="A6" s="771"/>
      <c r="B6" s="771"/>
      <c r="C6" s="771"/>
      <c r="D6" s="771"/>
      <c r="E6" s="771"/>
      <c r="F6" s="771"/>
      <c r="G6" s="771"/>
      <c r="H6" s="771"/>
      <c r="I6" s="771"/>
      <c r="J6" s="771"/>
      <c r="K6" s="771"/>
      <c r="L6" s="771"/>
      <c r="M6" s="771"/>
      <c r="N6" s="772"/>
      <c r="O6" s="18"/>
      <c r="P6" s="18"/>
      <c r="Q6" s="18"/>
      <c r="R6" s="24"/>
      <c r="AP6" s="20"/>
      <c r="AQ6" s="20"/>
      <c r="AR6" s="20"/>
      <c r="AS6" s="14" t="s">
        <v>41</v>
      </c>
      <c r="AU6" s="21"/>
      <c r="AW6" s="22"/>
      <c r="AY6" s="22"/>
      <c r="AZ6" s="22"/>
      <c r="BA6" s="22"/>
      <c r="BB6" s="22"/>
      <c r="BC6" s="22"/>
      <c r="BE6" s="22"/>
      <c r="BF6" s="20"/>
      <c r="BG6" s="20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</row>
    <row r="7" spans="1:71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11"/>
      <c r="P7" s="12"/>
      <c r="Q7" s="12"/>
      <c r="R7" s="13"/>
      <c r="AP7" s="20"/>
      <c r="AQ7" s="20"/>
      <c r="AR7" s="20"/>
      <c r="AU7" s="21"/>
      <c r="AW7" s="22"/>
      <c r="AY7" s="22"/>
      <c r="AZ7" s="22"/>
      <c r="BA7" s="22"/>
      <c r="BB7" s="22"/>
      <c r="BC7" s="22"/>
      <c r="BE7" s="22"/>
      <c r="BF7" s="20"/>
      <c r="BG7" s="20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</row>
    <row r="8" spans="1:71" ht="19.95" customHeight="1" thickTop="1" thickBot="1" x14ac:dyDescent="0.45">
      <c r="A8" s="163"/>
      <c r="B8" s="164" t="s">
        <v>242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487"/>
      <c r="N8" s="521"/>
      <c r="O8" s="12"/>
      <c r="P8" s="12"/>
      <c r="Q8" s="12"/>
      <c r="R8" s="13"/>
      <c r="AP8" s="20"/>
      <c r="AQ8" s="20"/>
      <c r="AR8" s="20"/>
      <c r="AU8" s="21"/>
      <c r="AW8" s="22"/>
      <c r="AY8" s="22"/>
      <c r="AZ8" s="22"/>
      <c r="BA8" s="22"/>
      <c r="BB8" s="22"/>
      <c r="BC8" s="22"/>
      <c r="BE8" s="22"/>
      <c r="BF8" s="20"/>
      <c r="BG8" s="20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</row>
    <row r="9" spans="1:71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530" t="s">
        <v>331</v>
      </c>
      <c r="O9" s="12"/>
      <c r="P9" s="12"/>
      <c r="Q9" s="12"/>
      <c r="R9" s="13"/>
      <c r="AO9" s="14">
        <v>1</v>
      </c>
      <c r="AP9" s="15">
        <v>2</v>
      </c>
      <c r="AQ9" s="14">
        <v>3</v>
      </c>
      <c r="AR9" s="15">
        <v>4</v>
      </c>
      <c r="AS9" s="14">
        <v>5</v>
      </c>
      <c r="AT9" s="15">
        <v>6</v>
      </c>
      <c r="AU9" s="14">
        <v>7</v>
      </c>
      <c r="AV9" s="15">
        <v>8</v>
      </c>
      <c r="AW9" s="14">
        <v>9</v>
      </c>
      <c r="AX9" s="15">
        <v>10</v>
      </c>
      <c r="AY9" s="14">
        <v>11</v>
      </c>
      <c r="AZ9" s="15">
        <v>12</v>
      </c>
      <c r="BA9" s="14">
        <v>13</v>
      </c>
      <c r="BB9" s="15">
        <v>14</v>
      </c>
      <c r="BC9" s="14">
        <v>15</v>
      </c>
      <c r="BD9" s="15">
        <v>15</v>
      </c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</row>
    <row r="10" spans="1:71" ht="16.5" customHeight="1" thickTop="1" thickBot="1" x14ac:dyDescent="0.3">
      <c r="A10" s="159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530"/>
      <c r="O10" s="12"/>
      <c r="P10" s="12"/>
      <c r="Q10" s="12"/>
      <c r="R10" s="531"/>
      <c r="AP10" s="15"/>
      <c r="AR10" s="15"/>
      <c r="AT10" s="15"/>
      <c r="AV10" s="15"/>
      <c r="AX10" s="15"/>
      <c r="AZ10" s="15"/>
      <c r="BB10" s="15"/>
      <c r="BD10" s="15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</row>
    <row r="11" spans="1:71" ht="17.399999999999999" customHeight="1" thickTop="1" thickBot="1" x14ac:dyDescent="0.4">
      <c r="A11" s="18"/>
      <c r="B11" s="393" t="s">
        <v>324</v>
      </c>
      <c r="C11" s="18"/>
      <c r="D11" s="18"/>
      <c r="E11" s="18"/>
      <c r="F11" s="18"/>
      <c r="G11" s="25"/>
      <c r="H11" s="25"/>
      <c r="I11" s="25"/>
      <c r="J11" s="25"/>
      <c r="K11" s="25"/>
      <c r="L11" s="25"/>
      <c r="M11" s="18"/>
      <c r="N11" s="18"/>
      <c r="O11" s="18"/>
      <c r="P11" s="18"/>
      <c r="Q11" s="18"/>
      <c r="R11" s="26"/>
      <c r="AP11" s="14" t="s">
        <v>42</v>
      </c>
      <c r="AQ11" s="20"/>
      <c r="AR11" s="27">
        <v>405939</v>
      </c>
      <c r="AS11" s="27">
        <v>381777</v>
      </c>
      <c r="AT11" s="28">
        <v>0.1789170541948911</v>
      </c>
      <c r="AU11" s="28">
        <v>0.17576133689787873</v>
      </c>
      <c r="AY11" s="22"/>
      <c r="AZ11" s="22"/>
      <c r="BA11" s="22"/>
      <c r="BE11" s="23"/>
      <c r="BF11" s="20"/>
      <c r="BG11" s="20"/>
      <c r="BH11" s="29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</row>
    <row r="12" spans="1:71" ht="14.25" customHeight="1" thickTop="1" thickBot="1" x14ac:dyDescent="0.4">
      <c r="A12" s="18"/>
      <c r="B12" s="97"/>
      <c r="C12" s="97"/>
      <c r="D12" s="97"/>
      <c r="E12" s="97"/>
      <c r="F12" s="97"/>
      <c r="G12" s="97"/>
      <c r="H12" s="97"/>
      <c r="I12" s="97"/>
      <c r="J12" s="74"/>
      <c r="K12" s="74"/>
      <c r="L12" s="74"/>
      <c r="M12" s="74"/>
      <c r="N12" s="74"/>
      <c r="O12" s="75"/>
      <c r="P12" s="18"/>
      <c r="Q12" s="18"/>
      <c r="R12" s="26"/>
      <c r="AP12" s="30"/>
      <c r="AQ12" s="20"/>
      <c r="AR12" s="20"/>
      <c r="AU12" s="21"/>
      <c r="AY12" s="22"/>
      <c r="AZ12" s="22"/>
      <c r="BA12" s="22"/>
      <c r="BF12" s="31"/>
      <c r="BG12" s="31"/>
      <c r="BH12" s="29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</row>
    <row r="13" spans="1:71" s="14" customFormat="1" ht="15" customHeight="1" thickTop="1" x14ac:dyDescent="0.3">
      <c r="A13" s="64"/>
      <c r="B13" s="477"/>
      <c r="C13" s="478"/>
      <c r="D13" s="478"/>
      <c r="E13" s="478"/>
      <c r="F13" s="478"/>
      <c r="G13" s="763" t="s">
        <v>243</v>
      </c>
      <c r="H13" s="764"/>
      <c r="I13" s="764"/>
      <c r="J13" s="764"/>
      <c r="K13" s="764"/>
      <c r="L13" s="764"/>
      <c r="M13" s="765"/>
      <c r="N13" s="99">
        <f>N16+N21</f>
        <v>3694</v>
      </c>
      <c r="O13" s="99">
        <f t="shared" ref="O13:O23" si="0">N13*100/$N$23</f>
        <v>67.842056932966017</v>
      </c>
    </row>
    <row r="14" spans="1:71" ht="15.6" x14ac:dyDescent="0.3">
      <c r="A14" s="499"/>
      <c r="B14" s="479" t="s">
        <v>117</v>
      </c>
      <c r="C14" s="480"/>
      <c r="D14" s="481"/>
      <c r="E14" s="482"/>
      <c r="F14" s="482"/>
      <c r="G14" s="483" t="s">
        <v>118</v>
      </c>
      <c r="H14" s="484" t="s">
        <v>298</v>
      </c>
      <c r="I14" s="484" t="s">
        <v>287</v>
      </c>
      <c r="J14" s="484" t="s">
        <v>288</v>
      </c>
      <c r="K14" s="484" t="s">
        <v>289</v>
      </c>
      <c r="L14" s="485" t="s">
        <v>290</v>
      </c>
      <c r="M14" s="486" t="s">
        <v>291</v>
      </c>
      <c r="N14" s="476">
        <f>N23-N13</f>
        <v>1751</v>
      </c>
      <c r="O14" s="99">
        <f t="shared" si="0"/>
        <v>32.157943067033976</v>
      </c>
      <c r="P14" s="112"/>
    </row>
    <row r="15" spans="1:71" ht="14.4" x14ac:dyDescent="0.3">
      <c r="A15" s="519"/>
      <c r="B15" s="767" t="s">
        <v>45</v>
      </c>
      <c r="C15" s="767"/>
      <c r="D15" s="767"/>
      <c r="E15" s="767"/>
      <c r="F15" s="767"/>
      <c r="G15" s="533">
        <v>1</v>
      </c>
      <c r="H15" s="552">
        <v>106</v>
      </c>
      <c r="I15" s="535">
        <v>90</v>
      </c>
      <c r="J15" s="535">
        <v>117</v>
      </c>
      <c r="K15" s="535">
        <v>44</v>
      </c>
      <c r="L15" s="535">
        <v>15</v>
      </c>
      <c r="M15" s="535">
        <v>2</v>
      </c>
      <c r="N15" s="98">
        <f t="shared" ref="N15:N22" si="1">SUM(G15:M15)</f>
        <v>375</v>
      </c>
      <c r="O15" s="99">
        <f t="shared" si="0"/>
        <v>6.887052341597796</v>
      </c>
      <c r="P15" s="112"/>
      <c r="Q15" s="36"/>
      <c r="R15" s="36"/>
      <c r="S15" s="37"/>
      <c r="U15" s="38"/>
      <c r="V15" s="38"/>
    </row>
    <row r="16" spans="1:71" ht="14.4" x14ac:dyDescent="0.3">
      <c r="A16" s="519"/>
      <c r="B16" s="768" t="s">
        <v>46</v>
      </c>
      <c r="C16" s="768"/>
      <c r="D16" s="768"/>
      <c r="E16" s="768"/>
      <c r="F16" s="768"/>
      <c r="G16" s="536">
        <v>6</v>
      </c>
      <c r="H16" s="553">
        <v>115</v>
      </c>
      <c r="I16" s="538">
        <v>290</v>
      </c>
      <c r="J16" s="538">
        <v>613</v>
      </c>
      <c r="K16" s="538">
        <v>299</v>
      </c>
      <c r="L16" s="538">
        <v>125</v>
      </c>
      <c r="M16" s="538">
        <v>20</v>
      </c>
      <c r="N16" s="98">
        <f t="shared" si="1"/>
        <v>1468</v>
      </c>
      <c r="O16" s="99">
        <f t="shared" si="0"/>
        <v>26.960514233241504</v>
      </c>
      <c r="P16" s="112"/>
      <c r="Q16" s="36"/>
    </row>
    <row r="17" spans="1:17" ht="14.4" x14ac:dyDescent="0.3">
      <c r="A17" s="519"/>
      <c r="B17" s="769" t="s">
        <v>47</v>
      </c>
      <c r="C17" s="769"/>
      <c r="D17" s="769"/>
      <c r="E17" s="769"/>
      <c r="F17" s="769"/>
      <c r="G17" s="533">
        <v>0</v>
      </c>
      <c r="H17" s="552">
        <v>26</v>
      </c>
      <c r="I17" s="535">
        <v>49</v>
      </c>
      <c r="J17" s="535">
        <v>113</v>
      </c>
      <c r="K17" s="535">
        <v>59</v>
      </c>
      <c r="L17" s="535">
        <v>31</v>
      </c>
      <c r="M17" s="535">
        <v>3</v>
      </c>
      <c r="N17" s="98">
        <f t="shared" si="1"/>
        <v>281</v>
      </c>
      <c r="O17" s="99">
        <f t="shared" si="0"/>
        <v>5.1606978879706151</v>
      </c>
      <c r="P17" s="112"/>
      <c r="Q17" s="36"/>
    </row>
    <row r="18" spans="1:17" ht="14.4" x14ac:dyDescent="0.3">
      <c r="A18" s="519"/>
      <c r="B18" s="770" t="s">
        <v>119</v>
      </c>
      <c r="C18" s="770"/>
      <c r="D18" s="770"/>
      <c r="E18" s="770"/>
      <c r="F18" s="770"/>
      <c r="G18" s="536">
        <v>2</v>
      </c>
      <c r="H18" s="553">
        <v>0</v>
      </c>
      <c r="I18" s="538">
        <v>15</v>
      </c>
      <c r="J18" s="538">
        <v>49</v>
      </c>
      <c r="K18" s="538">
        <v>17</v>
      </c>
      <c r="L18" s="538">
        <v>10</v>
      </c>
      <c r="M18" s="538">
        <v>0</v>
      </c>
      <c r="N18" s="98">
        <f t="shared" si="1"/>
        <v>93</v>
      </c>
      <c r="O18" s="99">
        <f t="shared" si="0"/>
        <v>1.7079889807162534</v>
      </c>
      <c r="P18" s="112"/>
      <c r="Q18" s="36"/>
    </row>
    <row r="19" spans="1:17" ht="14.4" x14ac:dyDescent="0.3">
      <c r="A19" s="519"/>
      <c r="B19" s="775" t="s">
        <v>49</v>
      </c>
      <c r="C19" s="775"/>
      <c r="D19" s="775"/>
      <c r="E19" s="775"/>
      <c r="F19" s="775"/>
      <c r="G19" s="533">
        <v>1</v>
      </c>
      <c r="H19" s="552">
        <v>85</v>
      </c>
      <c r="I19" s="535">
        <v>119</v>
      </c>
      <c r="J19" s="535">
        <v>291</v>
      </c>
      <c r="K19" s="535">
        <v>118</v>
      </c>
      <c r="L19" s="535">
        <v>89</v>
      </c>
      <c r="M19" s="535">
        <v>18</v>
      </c>
      <c r="N19" s="98">
        <f t="shared" si="1"/>
        <v>721</v>
      </c>
      <c r="O19" s="99">
        <f t="shared" si="0"/>
        <v>13.241505968778696</v>
      </c>
      <c r="P19" s="112"/>
      <c r="Q19" s="36"/>
    </row>
    <row r="20" spans="1:17" ht="14.4" x14ac:dyDescent="0.3">
      <c r="A20" s="519"/>
      <c r="B20" s="744" t="s">
        <v>50</v>
      </c>
      <c r="C20" s="744"/>
      <c r="D20" s="744"/>
      <c r="E20" s="744"/>
      <c r="F20" s="744"/>
      <c r="G20" s="536">
        <v>0</v>
      </c>
      <c r="H20" s="553">
        <v>15</v>
      </c>
      <c r="I20" s="538">
        <v>55</v>
      </c>
      <c r="J20" s="538">
        <v>128</v>
      </c>
      <c r="K20" s="538">
        <v>41</v>
      </c>
      <c r="L20" s="538">
        <v>17</v>
      </c>
      <c r="M20" s="538">
        <v>2</v>
      </c>
      <c r="N20" s="98">
        <f t="shared" si="1"/>
        <v>258</v>
      </c>
      <c r="O20" s="99">
        <f t="shared" si="0"/>
        <v>4.7382920110192837</v>
      </c>
      <c r="P20" s="112"/>
      <c r="Q20" s="36"/>
    </row>
    <row r="21" spans="1:17" ht="14.4" x14ac:dyDescent="0.3">
      <c r="A21" s="519"/>
      <c r="B21" s="745" t="s">
        <v>51</v>
      </c>
      <c r="C21" s="745"/>
      <c r="D21" s="745"/>
      <c r="E21" s="745"/>
      <c r="F21" s="745"/>
      <c r="G21" s="533">
        <v>23</v>
      </c>
      <c r="H21" s="552">
        <v>31</v>
      </c>
      <c r="I21" s="535">
        <v>556</v>
      </c>
      <c r="J21" s="535">
        <v>1078</v>
      </c>
      <c r="K21" s="535">
        <v>357</v>
      </c>
      <c r="L21" s="535">
        <v>154</v>
      </c>
      <c r="M21" s="535">
        <v>27</v>
      </c>
      <c r="N21" s="98">
        <f t="shared" si="1"/>
        <v>2226</v>
      </c>
      <c r="O21" s="99">
        <f t="shared" si="0"/>
        <v>40.88154269972452</v>
      </c>
      <c r="P21" s="112"/>
      <c r="Q21" s="36"/>
    </row>
    <row r="22" spans="1:17" ht="14.4" x14ac:dyDescent="0.3">
      <c r="A22" s="519"/>
      <c r="B22" s="746" t="s">
        <v>120</v>
      </c>
      <c r="C22" s="746"/>
      <c r="D22" s="746"/>
      <c r="E22" s="746"/>
      <c r="F22" s="746"/>
      <c r="G22" s="536">
        <v>1</v>
      </c>
      <c r="H22" s="553">
        <v>0</v>
      </c>
      <c r="I22" s="538">
        <v>4</v>
      </c>
      <c r="J22" s="538">
        <v>8</v>
      </c>
      <c r="K22" s="538">
        <v>7</v>
      </c>
      <c r="L22" s="538">
        <v>2</v>
      </c>
      <c r="M22" s="538">
        <v>1</v>
      </c>
      <c r="N22" s="98">
        <f t="shared" si="1"/>
        <v>23</v>
      </c>
      <c r="O22" s="99">
        <f t="shared" si="0"/>
        <v>0.42240587695133147</v>
      </c>
      <c r="P22" s="112"/>
      <c r="Q22" s="36"/>
    </row>
    <row r="23" spans="1:17" ht="15.6" x14ac:dyDescent="0.3">
      <c r="A23" s="112"/>
      <c r="B23" s="379" t="s">
        <v>123</v>
      </c>
      <c r="C23" s="385"/>
      <c r="D23" s="381"/>
      <c r="E23" s="382"/>
      <c r="F23" s="382"/>
      <c r="G23" s="386">
        <f t="shared" ref="G23:K23" si="2">SUM(G15:G22)</f>
        <v>34</v>
      </c>
      <c r="H23" s="386">
        <f t="shared" si="2"/>
        <v>378</v>
      </c>
      <c r="I23" s="386">
        <f t="shared" si="2"/>
        <v>1178</v>
      </c>
      <c r="J23" s="386">
        <f t="shared" si="2"/>
        <v>2397</v>
      </c>
      <c r="K23" s="386">
        <f t="shared" si="2"/>
        <v>942</v>
      </c>
      <c r="L23" s="386">
        <f>SUM(L15:L22)</f>
        <v>443</v>
      </c>
      <c r="M23" s="386">
        <f>SUM(M15:M22)</f>
        <v>73</v>
      </c>
      <c r="N23" s="98">
        <f>SUM(G23:M23)</f>
        <v>5445</v>
      </c>
      <c r="O23" s="99">
        <f t="shared" si="0"/>
        <v>100</v>
      </c>
      <c r="P23" s="112"/>
    </row>
    <row r="24" spans="1:17" ht="15.6" x14ac:dyDescent="0.25"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</row>
    <row r="25" spans="1:17" ht="14.4" x14ac:dyDescent="0.3">
      <c r="B25" s="472"/>
      <c r="C25" s="472"/>
      <c r="D25" s="474"/>
      <c r="E25" s="474"/>
      <c r="F25" s="474"/>
      <c r="G25" s="474"/>
      <c r="H25" s="474"/>
      <c r="I25" s="474"/>
      <c r="J25" s="474"/>
      <c r="K25" s="474"/>
      <c r="L25" s="254"/>
      <c r="M25" s="254"/>
    </row>
    <row r="26" spans="1:17" ht="14.4" x14ac:dyDescent="0.3">
      <c r="B26" s="472"/>
      <c r="C26" s="472"/>
      <c r="D26" s="766"/>
      <c r="E26" s="766"/>
      <c r="F26" s="766"/>
      <c r="G26" s="474"/>
      <c r="H26" s="766"/>
      <c r="I26" s="766"/>
      <c r="J26" s="474"/>
      <c r="K26" s="254"/>
      <c r="L26" s="254"/>
      <c r="M26" s="254"/>
    </row>
    <row r="27" spans="1:17" ht="14.4" x14ac:dyDescent="0.3">
      <c r="B27" s="472"/>
      <c r="C27" s="472"/>
      <c r="D27" s="766"/>
      <c r="E27" s="766"/>
      <c r="F27" s="766"/>
      <c r="G27" s="474"/>
      <c r="H27" s="766"/>
      <c r="I27" s="766"/>
      <c r="J27" s="474"/>
      <c r="K27" s="254"/>
      <c r="L27" s="254"/>
      <c r="M27" s="254"/>
    </row>
    <row r="28" spans="1:17" ht="14.4" customHeight="1" x14ac:dyDescent="0.3">
      <c r="B28" s="472"/>
      <c r="C28" s="472"/>
      <c r="D28" s="766"/>
      <c r="E28" s="766"/>
      <c r="F28" s="766"/>
      <c r="G28" s="474"/>
      <c r="H28" s="766"/>
      <c r="I28" s="766"/>
      <c r="J28" s="474"/>
      <c r="K28" s="254"/>
      <c r="L28" s="254"/>
      <c r="M28" s="254"/>
    </row>
    <row r="29" spans="1:17" ht="14.4" x14ac:dyDescent="0.3">
      <c r="B29" s="472"/>
      <c r="C29" s="472"/>
      <c r="D29" s="766"/>
      <c r="E29" s="766"/>
      <c r="F29" s="766"/>
      <c r="G29" s="474"/>
      <c r="H29" s="766"/>
      <c r="I29" s="766"/>
      <c r="J29" s="474"/>
      <c r="K29" s="254"/>
      <c r="L29" s="254"/>
      <c r="M29" s="254"/>
    </row>
    <row r="30" spans="1:17" ht="14.4" customHeight="1" x14ac:dyDescent="0.3">
      <c r="B30" s="472"/>
      <c r="C30" s="472"/>
      <c r="D30" s="766"/>
      <c r="E30" s="766"/>
      <c r="F30" s="766"/>
      <c r="G30" s="474"/>
      <c r="H30" s="766"/>
      <c r="I30" s="766"/>
      <c r="J30" s="474"/>
      <c r="K30" s="254"/>
      <c r="L30" s="254"/>
      <c r="M30" s="254"/>
    </row>
    <row r="31" spans="1:17" ht="14.4" x14ac:dyDescent="0.3">
      <c r="B31" s="472"/>
      <c r="C31" s="472"/>
      <c r="D31" s="474"/>
      <c r="E31" s="474"/>
      <c r="F31" s="474"/>
      <c r="G31" s="474"/>
      <c r="H31" s="475"/>
      <c r="I31" s="475"/>
      <c r="J31" s="474"/>
      <c r="K31" s="474"/>
      <c r="L31" s="254"/>
      <c r="M31" s="254"/>
    </row>
    <row r="32" spans="1:17" ht="14.4" x14ac:dyDescent="0.3">
      <c r="B32" s="472"/>
      <c r="C32" s="472"/>
      <c r="D32" s="254"/>
      <c r="E32" s="254"/>
      <c r="F32" s="254"/>
      <c r="G32" s="254"/>
      <c r="H32" s="766"/>
      <c r="I32" s="766"/>
      <c r="J32" s="254"/>
      <c r="K32" s="254"/>
      <c r="L32" s="254"/>
      <c r="M32" s="254"/>
    </row>
    <row r="33" spans="1:14" ht="14.4" x14ac:dyDescent="0.3">
      <c r="B33" s="472"/>
      <c r="C33" s="472"/>
      <c r="D33" s="254"/>
      <c r="E33" s="254"/>
      <c r="F33" s="254"/>
      <c r="G33" s="254"/>
      <c r="H33" s="766"/>
      <c r="I33" s="766"/>
      <c r="J33" s="254"/>
      <c r="K33" s="254"/>
      <c r="L33" s="254"/>
      <c r="M33" s="254"/>
    </row>
    <row r="34" spans="1:14" ht="14.4" x14ac:dyDescent="0.3">
      <c r="B34" s="472"/>
      <c r="C34" s="472"/>
      <c r="D34" s="254"/>
      <c r="E34" s="254"/>
      <c r="F34" s="254"/>
      <c r="G34" s="254"/>
      <c r="H34" s="766"/>
      <c r="I34" s="766"/>
      <c r="J34" s="254"/>
      <c r="K34" s="254"/>
      <c r="L34" s="254"/>
      <c r="M34" s="254"/>
    </row>
    <row r="35" spans="1:14" ht="14.4" x14ac:dyDescent="0.3">
      <c r="B35" s="472"/>
      <c r="C35" s="472"/>
      <c r="D35" s="254"/>
      <c r="E35" s="254"/>
      <c r="F35" s="254"/>
      <c r="G35" s="254"/>
      <c r="H35" s="766"/>
      <c r="I35" s="766"/>
      <c r="J35" s="254"/>
      <c r="K35" s="254"/>
      <c r="L35" s="254"/>
      <c r="M35" s="254"/>
    </row>
    <row r="36" spans="1:14" ht="14.4" x14ac:dyDescent="0.3">
      <c r="B36" s="472"/>
      <c r="C36" s="472"/>
      <c r="D36" s="254"/>
      <c r="E36" s="254"/>
      <c r="F36" s="254"/>
      <c r="G36" s="254"/>
      <c r="H36" s="766"/>
      <c r="I36" s="766"/>
      <c r="J36" s="254"/>
      <c r="K36" s="254"/>
      <c r="L36" s="254"/>
      <c r="M36" s="254"/>
    </row>
    <row r="37" spans="1:14" ht="14.4" x14ac:dyDescent="0.3">
      <c r="B37" s="472"/>
      <c r="C37" s="472"/>
      <c r="D37" s="254"/>
      <c r="E37" s="254"/>
      <c r="F37" s="254"/>
      <c r="G37" s="254"/>
      <c r="H37" s="254"/>
      <c r="I37" s="254"/>
      <c r="J37" s="254"/>
      <c r="K37" s="254"/>
      <c r="L37" s="254"/>
      <c r="M37" s="254"/>
    </row>
    <row r="38" spans="1:14" ht="14.4" x14ac:dyDescent="0.3">
      <c r="B38" s="472"/>
      <c r="C38" s="472"/>
      <c r="D38" s="254"/>
      <c r="E38" s="254"/>
      <c r="F38" s="254"/>
      <c r="G38" s="254"/>
      <c r="H38" s="254"/>
      <c r="I38" s="254"/>
      <c r="J38" s="254"/>
      <c r="K38" s="474"/>
      <c r="L38" s="254"/>
      <c r="M38" s="254"/>
    </row>
    <row r="39" spans="1:14" ht="14.4" x14ac:dyDescent="0.3">
      <c r="B39" s="472"/>
      <c r="C39" s="472"/>
      <c r="D39" s="254"/>
      <c r="E39" s="254"/>
      <c r="F39" s="254"/>
      <c r="G39" s="254"/>
      <c r="H39" s="254"/>
      <c r="I39" s="254"/>
      <c r="J39" s="254"/>
      <c r="K39" s="474"/>
      <c r="L39" s="254"/>
      <c r="M39" s="254"/>
    </row>
    <row r="40" spans="1:14" ht="14.4" x14ac:dyDescent="0.3">
      <c r="B40" s="472"/>
      <c r="C40" s="472"/>
      <c r="D40" s="254"/>
      <c r="E40" s="254"/>
      <c r="F40" s="254"/>
      <c r="G40" s="254"/>
      <c r="H40" s="254"/>
      <c r="I40" s="254"/>
      <c r="J40" s="254"/>
      <c r="K40" s="474"/>
      <c r="L40" s="254"/>
      <c r="M40" s="254"/>
    </row>
    <row r="41" spans="1:14" ht="14.4" x14ac:dyDescent="0.3">
      <c r="B41" s="472"/>
      <c r="C41" s="472"/>
      <c r="D41" s="254"/>
      <c r="E41" s="254"/>
      <c r="F41" s="254"/>
      <c r="G41" s="254"/>
      <c r="H41" s="254"/>
      <c r="I41" s="254"/>
      <c r="J41" s="254"/>
      <c r="K41" s="474"/>
      <c r="L41" s="254"/>
      <c r="M41" s="254"/>
    </row>
    <row r="42" spans="1:14" ht="14.4" x14ac:dyDescent="0.3">
      <c r="B42" s="472"/>
      <c r="C42" s="472"/>
      <c r="D42" s="254"/>
      <c r="E42" s="254"/>
      <c r="F42" s="254"/>
      <c r="G42" s="254"/>
      <c r="H42" s="254"/>
      <c r="I42" s="254"/>
      <c r="J42" s="254"/>
      <c r="K42" s="474"/>
      <c r="L42" s="254"/>
      <c r="M42" s="254"/>
    </row>
    <row r="43" spans="1:14" ht="14.4" x14ac:dyDescent="0.3">
      <c r="B43" s="472"/>
      <c r="C43" s="472"/>
      <c r="D43" s="254"/>
      <c r="E43" s="254"/>
      <c r="F43" s="254"/>
      <c r="G43" s="254"/>
      <c r="H43" s="254"/>
      <c r="I43" s="254"/>
      <c r="J43" s="254"/>
      <c r="K43" s="474"/>
      <c r="L43" s="254"/>
      <c r="M43" s="254"/>
    </row>
    <row r="44" spans="1:14" ht="14.4" x14ac:dyDescent="0.3">
      <c r="B44" s="472"/>
      <c r="C44" s="472"/>
      <c r="D44" s="254"/>
      <c r="E44" s="254"/>
      <c r="F44" s="254"/>
      <c r="G44" s="254"/>
      <c r="H44" s="254"/>
      <c r="I44" s="254"/>
      <c r="J44" s="254"/>
      <c r="K44" s="474"/>
      <c r="L44" s="254"/>
      <c r="M44" s="254"/>
    </row>
    <row r="45" spans="1:14" ht="14.4" x14ac:dyDescent="0.3">
      <c r="B45" s="472"/>
      <c r="C45" s="472"/>
      <c r="D45" s="254"/>
      <c r="E45" s="254"/>
      <c r="F45" s="254"/>
      <c r="G45" s="254"/>
      <c r="H45" s="254"/>
      <c r="I45" s="254"/>
      <c r="J45" s="254"/>
      <c r="K45" s="474"/>
      <c r="L45" s="254"/>
      <c r="M45" s="254"/>
    </row>
    <row r="46" spans="1:14" ht="14.4" x14ac:dyDescent="0.3">
      <c r="B46" s="472"/>
      <c r="C46" s="472"/>
      <c r="D46" s="254"/>
      <c r="E46" s="254"/>
      <c r="F46" s="254"/>
      <c r="G46" s="254"/>
      <c r="H46" s="254"/>
      <c r="I46" s="254"/>
      <c r="J46" s="254"/>
      <c r="K46" s="474"/>
      <c r="L46" s="254"/>
      <c r="M46" s="254"/>
    </row>
    <row r="47" spans="1:14" ht="14.4" x14ac:dyDescent="0.3">
      <c r="B47" s="472"/>
      <c r="C47" s="472"/>
      <c r="D47" s="254"/>
      <c r="E47" s="254"/>
      <c r="F47" s="254"/>
      <c r="G47" s="254"/>
      <c r="H47" s="254"/>
      <c r="I47" s="254"/>
      <c r="J47" s="254"/>
      <c r="K47" s="474"/>
      <c r="L47" s="254"/>
      <c r="M47" s="254"/>
    </row>
    <row r="48" spans="1:14" ht="14.4" x14ac:dyDescent="0.3">
      <c r="A48" s="14"/>
      <c r="B48" s="43"/>
      <c r="C48" s="43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14"/>
    </row>
    <row r="49" spans="1:71" ht="14.4" customHeight="1" x14ac:dyDescent="0.25">
      <c r="A49" s="63"/>
      <c r="B49" s="747" t="s">
        <v>325</v>
      </c>
      <c r="C49" s="615"/>
      <c r="D49" s="615"/>
      <c r="E49" s="615"/>
      <c r="F49" s="615"/>
      <c r="G49" s="615"/>
      <c r="H49" s="615"/>
      <c r="I49" s="615"/>
      <c r="J49" s="615"/>
      <c r="K49" s="615"/>
      <c r="L49" s="615"/>
      <c r="M49" s="615"/>
      <c r="N49" s="543"/>
      <c r="O49" s="544"/>
    </row>
    <row r="50" spans="1:71" ht="18" customHeight="1" x14ac:dyDescent="0.25">
      <c r="A50" s="63"/>
      <c r="B50" s="749"/>
      <c r="C50" s="750"/>
      <c r="D50" s="750"/>
      <c r="E50" s="750"/>
      <c r="F50" s="750"/>
      <c r="G50" s="750"/>
      <c r="H50" s="750"/>
      <c r="I50" s="750"/>
      <c r="J50" s="750"/>
      <c r="K50" s="750"/>
      <c r="L50" s="750"/>
      <c r="M50" s="750"/>
      <c r="N50" s="545"/>
      <c r="O50" s="546"/>
    </row>
    <row r="51" spans="1:71" ht="13.95" customHeight="1" x14ac:dyDescent="0.25">
      <c r="A51" s="65"/>
      <c r="B51" s="43"/>
      <c r="C51" s="43"/>
      <c r="D51" s="43"/>
      <c r="E51" s="43"/>
      <c r="F51" s="43"/>
      <c r="G51" s="43"/>
      <c r="H51" s="43"/>
      <c r="I51" s="43"/>
      <c r="J51" s="93"/>
      <c r="K51" s="93"/>
      <c r="L51" s="93"/>
      <c r="M51" s="44"/>
      <c r="N51" s="540"/>
      <c r="O51" s="112"/>
      <c r="P51" s="112"/>
    </row>
    <row r="52" spans="1:71" ht="13.95" customHeight="1" x14ac:dyDescent="0.3">
      <c r="B52" s="43"/>
      <c r="C52" s="43"/>
      <c r="D52" s="43"/>
      <c r="E52" s="43"/>
      <c r="F52" s="43"/>
      <c r="G52" s="43"/>
      <c r="H52" s="43"/>
      <c r="I52" s="43"/>
      <c r="J52" s="773" t="s">
        <v>54</v>
      </c>
      <c r="K52" s="774"/>
      <c r="L52" s="774"/>
      <c r="M52" s="491" t="s">
        <v>125</v>
      </c>
      <c r="N52" s="41"/>
      <c r="O52" s="41"/>
      <c r="P52" s="41"/>
    </row>
    <row r="53" spans="1:71" ht="13.95" customHeight="1" x14ac:dyDescent="0.3">
      <c r="B53" s="43"/>
      <c r="C53" s="43"/>
      <c r="D53" s="43"/>
      <c r="E53" s="43"/>
      <c r="F53" s="43"/>
      <c r="G53" s="43"/>
      <c r="H53" s="43"/>
      <c r="I53" s="43"/>
      <c r="J53" s="742" t="s">
        <v>56</v>
      </c>
      <c r="K53" s="743"/>
      <c r="L53" s="743"/>
      <c r="M53" s="489">
        <f>G23</f>
        <v>34</v>
      </c>
      <c r="N53" s="41">
        <f t="shared" ref="N53:N59" si="3">M53/$M$61</f>
        <v>6.2442607897153354E-3</v>
      </c>
      <c r="O53" s="41" t="s">
        <v>68</v>
      </c>
      <c r="P53" s="41"/>
    </row>
    <row r="54" spans="1:71" ht="13.95" customHeight="1" x14ac:dyDescent="0.3">
      <c r="J54" s="742" t="s">
        <v>299</v>
      </c>
      <c r="K54" s="743"/>
      <c r="L54" s="743"/>
      <c r="M54" s="490">
        <f>H23</f>
        <v>378</v>
      </c>
      <c r="N54" s="41">
        <f t="shared" si="3"/>
        <v>6.9421487603305784E-2</v>
      </c>
      <c r="O54" s="41" t="s">
        <v>300</v>
      </c>
      <c r="P54" s="41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</row>
    <row r="55" spans="1:71" ht="13.95" customHeight="1" x14ac:dyDescent="0.3">
      <c r="J55" s="742" t="s">
        <v>278</v>
      </c>
      <c r="K55" s="743"/>
      <c r="L55" s="743"/>
      <c r="M55" s="489">
        <f>I23</f>
        <v>1178</v>
      </c>
      <c r="N55" s="41">
        <f t="shared" si="3"/>
        <v>0.21634527089072544</v>
      </c>
      <c r="O55" s="41" t="s">
        <v>326</v>
      </c>
      <c r="P55" s="41"/>
    </row>
    <row r="56" spans="1:71" ht="13.95" customHeight="1" x14ac:dyDescent="0.3">
      <c r="G56" s="47"/>
      <c r="J56" s="742" t="s">
        <v>279</v>
      </c>
      <c r="K56" s="743"/>
      <c r="L56" s="743"/>
      <c r="M56" s="489">
        <f>J23</f>
        <v>2397</v>
      </c>
      <c r="N56" s="41">
        <f t="shared" si="3"/>
        <v>0.4402203856749311</v>
      </c>
      <c r="O56" s="41" t="s">
        <v>327</v>
      </c>
      <c r="P56" s="41"/>
    </row>
    <row r="57" spans="1:71" ht="13.95" customHeight="1" x14ac:dyDescent="0.3">
      <c r="J57" s="742" t="s">
        <v>280</v>
      </c>
      <c r="K57" s="743"/>
      <c r="L57" s="743"/>
      <c r="M57" s="489">
        <f>K23</f>
        <v>942</v>
      </c>
      <c r="N57" s="41">
        <f t="shared" si="3"/>
        <v>0.17300275482093663</v>
      </c>
      <c r="O57" s="41" t="s">
        <v>328</v>
      </c>
      <c r="P57" s="41"/>
    </row>
    <row r="58" spans="1:71" ht="13.95" customHeight="1" x14ac:dyDescent="0.3">
      <c r="J58" s="742" t="s">
        <v>281</v>
      </c>
      <c r="K58" s="743"/>
      <c r="L58" s="743"/>
      <c r="M58" s="489">
        <f>L23</f>
        <v>443</v>
      </c>
      <c r="N58" s="41">
        <f t="shared" si="3"/>
        <v>8.1359044995408636E-2</v>
      </c>
      <c r="O58" s="41" t="s">
        <v>329</v>
      </c>
      <c r="P58" s="41"/>
    </row>
    <row r="59" spans="1:71" ht="13.95" customHeight="1" x14ac:dyDescent="0.3">
      <c r="J59" s="742" t="s">
        <v>282</v>
      </c>
      <c r="K59" s="743"/>
      <c r="L59" s="743"/>
      <c r="M59" s="489">
        <f>M23</f>
        <v>73</v>
      </c>
      <c r="N59" s="41">
        <f t="shared" si="3"/>
        <v>1.3406795224977043E-2</v>
      </c>
      <c r="O59" s="41" t="s">
        <v>282</v>
      </c>
      <c r="P59" s="41"/>
    </row>
    <row r="60" spans="1:71" ht="13.95" customHeight="1" x14ac:dyDescent="0.3">
      <c r="J60" s="742"/>
      <c r="K60" s="743"/>
      <c r="L60" s="743"/>
      <c r="M60" s="489"/>
      <c r="N60" s="112"/>
      <c r="O60" s="112"/>
      <c r="P60" s="112"/>
    </row>
    <row r="61" spans="1:71" ht="13.95" customHeight="1" x14ac:dyDescent="0.3">
      <c r="J61" s="752" t="s">
        <v>57</v>
      </c>
      <c r="K61" s="753"/>
      <c r="L61" s="753"/>
      <c r="M61" s="488">
        <f>SUM(M54:M60)+M53</f>
        <v>5445</v>
      </c>
      <c r="N61" s="112"/>
      <c r="O61" s="112"/>
      <c r="P61" s="112"/>
    </row>
    <row r="62" spans="1:71" ht="14.4" customHeight="1" x14ac:dyDescent="0.3">
      <c r="J62" s="48"/>
      <c r="N62" s="112"/>
      <c r="O62" s="112"/>
      <c r="P62" s="112"/>
    </row>
    <row r="63" spans="1:71" ht="14.4" customHeight="1" x14ac:dyDescent="0.3">
      <c r="A63" s="50"/>
      <c r="B63" s="51"/>
      <c r="C63" s="51"/>
      <c r="D63" s="51"/>
      <c r="E63" s="51"/>
      <c r="F63" s="51"/>
      <c r="G63" s="51"/>
      <c r="H63" s="51"/>
      <c r="I63" s="45"/>
      <c r="J63" s="53"/>
      <c r="K63" s="51"/>
      <c r="L63" s="51"/>
      <c r="M63" s="51"/>
      <c r="N63" s="54"/>
    </row>
    <row r="64" spans="1:71" ht="14.4" customHeight="1" x14ac:dyDescent="0.25"/>
    <row r="65" ht="14.4" customHeight="1" x14ac:dyDescent="0.25"/>
    <row r="66" ht="14.4" customHeight="1" x14ac:dyDescent="0.25"/>
    <row r="67" ht="14.4" customHeight="1" x14ac:dyDescent="0.25"/>
    <row r="68" ht="14.4" customHeight="1" x14ac:dyDescent="0.25"/>
    <row r="69" ht="14.4" customHeight="1" x14ac:dyDescent="0.25"/>
    <row r="70" ht="14.4" customHeight="1" x14ac:dyDescent="0.25"/>
    <row r="71" ht="14.4" customHeight="1" x14ac:dyDescent="0.25"/>
    <row r="72" ht="14.4" customHeight="1" x14ac:dyDescent="0.25"/>
    <row r="73" ht="14.4" customHeight="1" x14ac:dyDescent="0.25"/>
    <row r="74" ht="14.4" customHeight="1" x14ac:dyDescent="0.25"/>
    <row r="75" ht="14.4" customHeight="1" x14ac:dyDescent="0.25"/>
    <row r="76" ht="14.4" customHeight="1" x14ac:dyDescent="0.25"/>
    <row r="77" ht="14.4" customHeight="1" x14ac:dyDescent="0.25"/>
  </sheetData>
  <mergeCells count="25">
    <mergeCell ref="D26:F30"/>
    <mergeCell ref="P2:R5"/>
    <mergeCell ref="A5:N6"/>
    <mergeCell ref="G13:M13"/>
    <mergeCell ref="B15:F15"/>
    <mergeCell ref="B16:F16"/>
    <mergeCell ref="B17:F17"/>
    <mergeCell ref="B18:F18"/>
    <mergeCell ref="B19:F19"/>
    <mergeCell ref="B20:F20"/>
    <mergeCell ref="B21:F21"/>
    <mergeCell ref="B22:F22"/>
    <mergeCell ref="H26:I30"/>
    <mergeCell ref="H32:I36"/>
    <mergeCell ref="J52:L52"/>
    <mergeCell ref="J53:L53"/>
    <mergeCell ref="J54:L54"/>
    <mergeCell ref="J61:L61"/>
    <mergeCell ref="J55:L55"/>
    <mergeCell ref="J56:L56"/>
    <mergeCell ref="J57:L57"/>
    <mergeCell ref="J58:L58"/>
    <mergeCell ref="J59:L59"/>
    <mergeCell ref="J60:L60"/>
    <mergeCell ref="B49:M50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2:DD2256"/>
  <sheetViews>
    <sheetView showGridLines="0" zoomScaleNormal="100" workbookViewId="0"/>
  </sheetViews>
  <sheetFormatPr baseColWidth="10" defaultColWidth="11.5546875" defaultRowHeight="15" customHeight="1" x14ac:dyDescent="0.3"/>
  <cols>
    <col min="1" max="14" width="5.6640625" style="113" customWidth="1"/>
    <col min="15" max="15" width="5.6640625" style="101" customWidth="1"/>
    <col min="16" max="18" width="5.6640625" style="218" customWidth="1"/>
    <col min="19" max="24" width="4.6640625" style="218" customWidth="1"/>
    <col min="25" max="26" width="4.6640625" style="219" customWidth="1"/>
    <col min="27" max="27" width="19.44140625" style="102" customWidth="1"/>
    <col min="28" max="32" width="11.44140625" style="1" customWidth="1"/>
    <col min="33" max="33" width="11.88671875" style="1" customWidth="1"/>
    <col min="34" max="36" width="11.44140625" style="1" customWidth="1"/>
    <col min="37" max="37" width="12" style="1" bestFit="1" customWidth="1"/>
    <col min="38" max="39" width="11.5546875" style="113"/>
    <col min="40" max="40" width="18.33203125" style="113" bestFit="1" customWidth="1"/>
    <col min="41" max="16384" width="11.5546875" style="113"/>
  </cols>
  <sheetData>
    <row r="2" spans="1:108" ht="15" customHeight="1" x14ac:dyDescent="0.3">
      <c r="A2" s="232" t="e">
        <f>#REF!</f>
        <v>#REF!</v>
      </c>
      <c r="B2" s="102"/>
      <c r="C2" s="102"/>
      <c r="D2" s="102"/>
      <c r="E2" s="102"/>
      <c r="L2" s="567"/>
      <c r="M2" s="567"/>
      <c r="N2" s="567"/>
      <c r="O2" s="567"/>
      <c r="P2" s="567"/>
      <c r="Q2" s="567"/>
      <c r="R2" s="567"/>
      <c r="AD2" s="220"/>
      <c r="AE2" s="220"/>
      <c r="AF2" s="220"/>
      <c r="AG2" s="220"/>
      <c r="AH2" s="220"/>
      <c r="AI2" s="220"/>
      <c r="AJ2" s="220"/>
      <c r="AK2" s="220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</row>
    <row r="3" spans="1:108" s="102" customFormat="1" ht="15" customHeight="1" x14ac:dyDescent="0.3">
      <c r="A3" s="113"/>
      <c r="F3" s="113"/>
      <c r="G3" s="113"/>
      <c r="H3" s="113"/>
      <c r="I3" s="113"/>
      <c r="J3" s="113"/>
      <c r="K3" s="113"/>
      <c r="L3" s="101"/>
      <c r="M3" s="101"/>
      <c r="N3" s="101"/>
      <c r="O3" s="101"/>
      <c r="P3" s="101"/>
      <c r="Q3" s="101"/>
      <c r="R3" s="101"/>
      <c r="S3" s="218"/>
      <c r="T3" s="218"/>
      <c r="U3" s="218"/>
      <c r="V3" s="218"/>
      <c r="W3" s="218"/>
      <c r="X3" s="218"/>
      <c r="Y3" s="219"/>
      <c r="Z3" s="219"/>
    </row>
    <row r="4" spans="1:108" s="102" customFormat="1" ht="15" customHeight="1" x14ac:dyDescent="0.3">
      <c r="A4" s="113"/>
      <c r="F4" s="113"/>
      <c r="G4" s="222"/>
      <c r="H4" s="222"/>
      <c r="I4" s="222"/>
      <c r="J4" s="222"/>
      <c r="K4" s="222"/>
      <c r="L4" s="257"/>
      <c r="M4" s="101"/>
      <c r="N4" s="101"/>
      <c r="O4" s="101"/>
      <c r="P4" s="101"/>
      <c r="Q4" s="101"/>
      <c r="R4" s="101"/>
      <c r="S4" s="218"/>
      <c r="T4" s="218"/>
      <c r="U4" s="218"/>
      <c r="V4" s="218"/>
      <c r="W4" s="218"/>
      <c r="X4" s="218"/>
      <c r="Y4" s="219"/>
      <c r="Z4" s="219"/>
    </row>
    <row r="5" spans="1:108" s="102" customFormat="1" ht="15" customHeight="1" x14ac:dyDescent="0.3">
      <c r="A5" s="113"/>
      <c r="F5" s="113"/>
      <c r="G5" s="222"/>
      <c r="H5" s="222"/>
      <c r="I5" s="222"/>
      <c r="J5" s="222"/>
      <c r="K5" s="222"/>
      <c r="L5" s="257"/>
      <c r="M5" s="101"/>
      <c r="N5" s="101"/>
      <c r="O5" s="101"/>
      <c r="P5" s="101"/>
      <c r="Q5" s="101"/>
      <c r="R5" s="101"/>
      <c r="S5" s="218"/>
      <c r="T5" s="218"/>
      <c r="U5" s="218"/>
      <c r="V5" s="218"/>
      <c r="W5" s="218"/>
      <c r="X5" s="218"/>
      <c r="Y5" s="219"/>
      <c r="Z5" s="219"/>
    </row>
    <row r="6" spans="1:108" s="102" customFormat="1" ht="15" customHeight="1" x14ac:dyDescent="0.3">
      <c r="A6" s="113"/>
      <c r="F6" s="113"/>
      <c r="G6" s="222"/>
      <c r="H6" s="222"/>
      <c r="I6" s="222"/>
      <c r="J6" s="222"/>
      <c r="K6" s="222"/>
      <c r="L6" s="257"/>
      <c r="M6" s="101"/>
      <c r="N6" s="101"/>
      <c r="O6" s="101"/>
      <c r="P6" s="101"/>
      <c r="Q6" s="101"/>
      <c r="R6" s="101"/>
      <c r="S6" s="218"/>
      <c r="T6" s="218"/>
      <c r="U6" s="218"/>
      <c r="V6" s="218"/>
      <c r="W6" s="218"/>
      <c r="X6" s="218"/>
      <c r="Y6" s="219"/>
      <c r="Z6" s="219"/>
    </row>
    <row r="7" spans="1:108" s="102" customFormat="1" ht="15" customHeight="1" x14ac:dyDescent="0.3">
      <c r="A7" s="113"/>
      <c r="F7" s="113"/>
      <c r="G7" s="222"/>
      <c r="H7" s="222"/>
      <c r="I7" s="222"/>
      <c r="J7" s="222"/>
      <c r="K7" s="222"/>
      <c r="L7" s="257"/>
      <c r="M7" s="101"/>
      <c r="N7" s="101"/>
      <c r="O7" s="101"/>
      <c r="P7" s="101"/>
      <c r="Q7" s="101"/>
      <c r="R7" s="101"/>
      <c r="S7" s="218"/>
      <c r="T7" s="218"/>
      <c r="U7" s="218"/>
      <c r="V7" s="218"/>
      <c r="W7" s="218"/>
      <c r="X7" s="218"/>
      <c r="Y7" s="219"/>
      <c r="Z7" s="219"/>
    </row>
    <row r="8" spans="1:108" s="102" customFormat="1" ht="15" customHeight="1" x14ac:dyDescent="0.3">
      <c r="A8" s="11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96"/>
      <c r="S8" s="218"/>
      <c r="T8" s="218"/>
      <c r="U8" s="218"/>
      <c r="V8" s="218"/>
      <c r="W8" s="218"/>
      <c r="X8" s="218"/>
      <c r="Y8" s="219"/>
      <c r="Z8" s="219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5"/>
      <c r="AM8" s="225"/>
      <c r="AN8" s="225"/>
      <c r="AO8" s="225"/>
      <c r="AP8" s="225"/>
    </row>
    <row r="9" spans="1:108" s="102" customFormat="1" ht="15" customHeight="1" x14ac:dyDescent="0.3">
      <c r="A9" s="113"/>
      <c r="B9" s="573" t="s">
        <v>69</v>
      </c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218"/>
      <c r="T9" s="218"/>
      <c r="U9" s="218"/>
      <c r="V9" s="218"/>
      <c r="W9" s="218"/>
      <c r="X9" s="218"/>
      <c r="Y9" s="219"/>
      <c r="Z9" s="219"/>
      <c r="AB9" s="226"/>
      <c r="AC9" s="226"/>
      <c r="AD9" s="226"/>
      <c r="AE9" s="226"/>
      <c r="AF9" s="226"/>
      <c r="AG9" s="226"/>
      <c r="AH9" s="226"/>
      <c r="AI9" s="226"/>
      <c r="AJ9" s="226"/>
      <c r="AK9" s="226"/>
    </row>
    <row r="10" spans="1:108" s="102" customFormat="1" ht="15" customHeight="1" x14ac:dyDescent="0.3">
      <c r="A10" s="11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218"/>
      <c r="T10" s="218"/>
      <c r="U10" s="218"/>
      <c r="V10" s="218"/>
      <c r="W10" s="218"/>
      <c r="X10" s="218"/>
      <c r="Y10" s="219"/>
      <c r="Z10" s="219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</row>
    <row r="11" spans="1:108" s="102" customFormat="1" ht="15" customHeight="1" x14ac:dyDescent="0.3">
      <c r="A11" s="11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113"/>
      <c r="T11" s="113"/>
      <c r="U11" s="113"/>
      <c r="V11" s="113"/>
      <c r="W11" s="113"/>
      <c r="X11" s="113"/>
      <c r="Y11" s="113"/>
      <c r="Z11" s="113"/>
    </row>
    <row r="12" spans="1:108" s="102" customFormat="1" ht="15" customHeight="1" x14ac:dyDescent="0.3">
      <c r="A12" s="11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113"/>
      <c r="T12" s="113"/>
      <c r="U12" s="113"/>
      <c r="V12" s="113"/>
      <c r="W12" s="113"/>
      <c r="X12" s="113"/>
      <c r="Y12" s="113"/>
      <c r="Z12" s="113"/>
    </row>
    <row r="13" spans="1:108" s="102" customFormat="1" ht="15" customHeight="1" x14ac:dyDescent="0.3">
      <c r="A13" s="11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218"/>
      <c r="T13" s="218"/>
      <c r="U13" s="218"/>
      <c r="V13" s="218"/>
      <c r="W13" s="218"/>
      <c r="X13" s="218"/>
      <c r="Y13" s="219"/>
      <c r="Z13" s="219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</row>
    <row r="14" spans="1:108" s="102" customFormat="1" ht="15" customHeight="1" x14ac:dyDescent="0.3">
      <c r="A14" s="11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218"/>
      <c r="T14" s="218"/>
      <c r="U14" s="218"/>
      <c r="V14" s="218"/>
      <c r="W14" s="218"/>
      <c r="X14" s="218"/>
      <c r="Y14" s="219"/>
      <c r="Z14" s="219"/>
      <c r="AB14" s="228"/>
      <c r="AC14" s="228"/>
      <c r="AE14" s="228"/>
      <c r="AH14" s="225"/>
      <c r="AI14" s="228"/>
      <c r="AJ14" s="225"/>
      <c r="AK14" s="225"/>
      <c r="AL14" s="225"/>
      <c r="AM14" s="225"/>
    </row>
    <row r="15" spans="1:108" s="102" customFormat="1" ht="15" customHeight="1" x14ac:dyDescent="0.3">
      <c r="A15" s="113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32"/>
      <c r="Q15" s="232"/>
      <c r="R15" s="232"/>
      <c r="S15" s="218"/>
      <c r="T15" s="218"/>
      <c r="U15" s="218"/>
      <c r="V15" s="218"/>
      <c r="W15" s="218"/>
      <c r="X15" s="218"/>
      <c r="Y15" s="219"/>
      <c r="Z15" s="219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</row>
    <row r="16" spans="1:108" s="102" customFormat="1" ht="15" customHeight="1" x14ac:dyDescent="0.3">
      <c r="A16" s="113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32"/>
      <c r="Q16" s="232"/>
      <c r="R16" s="232"/>
      <c r="S16" s="218"/>
      <c r="T16" s="218"/>
      <c r="U16" s="218"/>
      <c r="V16" s="218"/>
      <c r="W16" s="218"/>
      <c r="X16" s="218"/>
      <c r="Y16" s="219"/>
      <c r="Z16" s="219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</row>
    <row r="17" spans="1:38" s="102" customFormat="1" ht="15" customHeight="1" x14ac:dyDescent="0.3">
      <c r="A17" s="113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32"/>
      <c r="Q17" s="232"/>
      <c r="R17" s="232"/>
      <c r="S17" s="218"/>
      <c r="T17" s="218"/>
      <c r="U17" s="218"/>
      <c r="V17" s="218"/>
      <c r="W17" s="218"/>
      <c r="X17" s="218"/>
      <c r="Y17" s="219"/>
      <c r="Z17" s="219"/>
      <c r="AB17" s="228"/>
      <c r="AC17" s="228"/>
      <c r="AE17" s="228"/>
      <c r="AH17" s="225"/>
      <c r="AI17" s="228"/>
      <c r="AJ17" s="225"/>
      <c r="AK17" s="225"/>
    </row>
    <row r="18" spans="1:38" s="102" customFormat="1" ht="15" customHeight="1" x14ac:dyDescent="0.3">
      <c r="A18" s="113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32"/>
      <c r="Q18" s="232"/>
      <c r="R18" s="232"/>
      <c r="S18" s="218"/>
      <c r="T18" s="218"/>
      <c r="U18" s="218"/>
      <c r="V18" s="218"/>
      <c r="W18" s="218"/>
      <c r="X18" s="218"/>
      <c r="Y18" s="219"/>
      <c r="Z18" s="219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</row>
    <row r="19" spans="1:38" s="102" customFormat="1" ht="15" customHeight="1" x14ac:dyDescent="0.3">
      <c r="A19" s="113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32"/>
      <c r="Q19" s="232"/>
      <c r="R19" s="232"/>
      <c r="S19" s="218"/>
      <c r="T19" s="218"/>
      <c r="U19" s="218"/>
      <c r="V19" s="218"/>
      <c r="W19" s="218"/>
      <c r="X19" s="218"/>
      <c r="Y19" s="219"/>
      <c r="Z19" s="219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</row>
    <row r="20" spans="1:38" s="102" customFormat="1" ht="15" customHeight="1" x14ac:dyDescent="0.3">
      <c r="A20" s="113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32"/>
      <c r="Q20" s="232"/>
      <c r="R20" s="232">
        <v>12</v>
      </c>
      <c r="S20" s="218"/>
      <c r="T20" s="218"/>
      <c r="U20" s="218"/>
      <c r="V20" s="218"/>
      <c r="W20" s="218"/>
      <c r="X20" s="218"/>
      <c r="Y20" s="219"/>
      <c r="Z20" s="219"/>
      <c r="AB20" s="228"/>
      <c r="AC20" s="228"/>
      <c r="AE20" s="228"/>
      <c r="AH20" s="225"/>
      <c r="AI20" s="228"/>
      <c r="AJ20" s="225"/>
      <c r="AK20" s="225"/>
      <c r="AL20" s="231"/>
    </row>
    <row r="21" spans="1:38" s="102" customFormat="1" ht="15" customHeight="1" x14ac:dyDescent="0.3">
      <c r="A21" s="113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32"/>
      <c r="Q21" s="232"/>
      <c r="R21" s="232"/>
      <c r="S21" s="218"/>
      <c r="T21" s="218"/>
      <c r="U21" s="218"/>
      <c r="V21" s="218"/>
      <c r="W21" s="218"/>
      <c r="X21" s="218"/>
      <c r="Y21" s="219"/>
      <c r="Z21" s="219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</row>
    <row r="22" spans="1:38" s="102" customFormat="1" ht="15" customHeight="1" x14ac:dyDescent="0.3">
      <c r="A22" s="113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32"/>
      <c r="Q22" s="232"/>
      <c r="R22" s="232"/>
      <c r="S22" s="218"/>
      <c r="T22" s="218"/>
      <c r="U22" s="218"/>
      <c r="V22" s="218"/>
      <c r="W22" s="218"/>
      <c r="X22" s="218"/>
      <c r="Y22" s="219"/>
      <c r="Z22" s="219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102" customFormat="1" ht="15" customHeight="1" x14ac:dyDescent="0.3">
      <c r="A23" s="113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32"/>
      <c r="Q23" s="232"/>
      <c r="R23" s="232">
        <v>15</v>
      </c>
      <c r="S23" s="218"/>
      <c r="T23" s="218"/>
      <c r="U23" s="218"/>
      <c r="V23" s="218"/>
      <c r="W23" s="218"/>
      <c r="X23" s="218"/>
      <c r="Y23" s="219"/>
      <c r="Z23" s="219"/>
      <c r="AB23" s="228"/>
      <c r="AC23" s="228"/>
      <c r="AE23" s="228"/>
      <c r="AH23" s="225"/>
      <c r="AI23" s="228"/>
      <c r="AJ23" s="225"/>
      <c r="AK23" s="225"/>
      <c r="AL23" s="225"/>
    </row>
    <row r="24" spans="1:38" s="102" customFormat="1" ht="15" customHeight="1" x14ac:dyDescent="0.3">
      <c r="A24" s="113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32"/>
      <c r="Q24" s="232"/>
      <c r="R24" s="232"/>
      <c r="S24" s="218"/>
      <c r="T24" s="218"/>
      <c r="U24" s="218"/>
      <c r="V24" s="218"/>
      <c r="W24" s="218"/>
      <c r="X24" s="218"/>
      <c r="Y24" s="219"/>
      <c r="Z24" s="219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5"/>
    </row>
    <row r="25" spans="1:38" s="102" customFormat="1" ht="15" customHeight="1" x14ac:dyDescent="0.3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01"/>
      <c r="P25" s="218"/>
      <c r="Q25" s="218"/>
      <c r="R25" s="218"/>
      <c r="S25" s="218"/>
      <c r="T25" s="218"/>
      <c r="U25" s="218"/>
      <c r="V25" s="218"/>
      <c r="W25" s="218"/>
      <c r="X25" s="218"/>
      <c r="Y25" s="219"/>
      <c r="Z25" s="219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5"/>
    </row>
    <row r="26" spans="1:38" s="102" customFormat="1" ht="15" customHeight="1" x14ac:dyDescent="0.3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01"/>
      <c r="P26" s="218"/>
      <c r="Q26" s="218"/>
      <c r="R26" s="218">
        <v>25</v>
      </c>
      <c r="S26" s="218"/>
      <c r="T26" s="218"/>
      <c r="U26" s="218"/>
      <c r="V26" s="218"/>
      <c r="W26" s="218"/>
      <c r="X26" s="218"/>
      <c r="Y26" s="219"/>
      <c r="Z26" s="219"/>
      <c r="AB26" s="228"/>
      <c r="AC26" s="228"/>
      <c r="AE26" s="228"/>
      <c r="AH26" s="225"/>
      <c r="AI26" s="228"/>
      <c r="AJ26" s="225"/>
      <c r="AK26" s="225"/>
      <c r="AL26" s="225"/>
    </row>
    <row r="27" spans="1:38" s="102" customFormat="1" ht="15" customHeight="1" x14ac:dyDescent="0.3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01"/>
      <c r="P27" s="218"/>
      <c r="Q27" s="218"/>
      <c r="R27" s="218"/>
      <c r="S27" s="218"/>
      <c r="T27" s="218"/>
      <c r="U27" s="218"/>
      <c r="V27" s="218"/>
      <c r="W27" s="218"/>
      <c r="X27" s="218"/>
      <c r="Y27" s="219"/>
      <c r="Z27" s="219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ht="15" customHeight="1" x14ac:dyDescent="0.3">
      <c r="B28" s="295"/>
      <c r="C28" s="29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151"/>
    </row>
    <row r="29" spans="1:38" ht="15" customHeight="1" x14ac:dyDescent="0.3">
      <c r="B29" s="295"/>
      <c r="C29" s="295"/>
      <c r="R29" s="218">
        <v>35</v>
      </c>
      <c r="AB29" s="237"/>
      <c r="AC29" s="237"/>
      <c r="AE29" s="237"/>
      <c r="AH29" s="233"/>
      <c r="AI29" s="237"/>
      <c r="AJ29" s="233"/>
      <c r="AK29" s="233"/>
      <c r="AL29" s="151"/>
    </row>
    <row r="30" spans="1:38" ht="15" customHeight="1" x14ac:dyDescent="0.3">
      <c r="B30" s="295"/>
      <c r="C30" s="295"/>
      <c r="AB30" s="237"/>
      <c r="AC30" s="237"/>
      <c r="AE30" s="237"/>
      <c r="AH30" s="233"/>
      <c r="AI30" s="237"/>
      <c r="AJ30" s="233"/>
      <c r="AK30" s="233"/>
      <c r="AL30" s="151"/>
    </row>
    <row r="31" spans="1:38" ht="15" customHeight="1" x14ac:dyDescent="0.3">
      <c r="B31" s="777" t="s">
        <v>237</v>
      </c>
      <c r="C31" s="777"/>
      <c r="D31" s="777"/>
      <c r="E31" s="777"/>
      <c r="F31" s="777"/>
      <c r="G31" s="777"/>
      <c r="H31" s="777"/>
      <c r="I31" s="777"/>
      <c r="J31" s="777"/>
      <c r="K31" s="777"/>
      <c r="L31" s="777"/>
      <c r="M31" s="777"/>
      <c r="N31" s="777"/>
      <c r="O31" s="777"/>
      <c r="P31" s="777"/>
      <c r="Q31" s="575" t="s">
        <v>187</v>
      </c>
      <c r="R31" s="575"/>
      <c r="AB31" s="237"/>
      <c r="AC31" s="237"/>
      <c r="AE31" s="237"/>
      <c r="AH31" s="233"/>
      <c r="AI31" s="237"/>
      <c r="AJ31" s="233"/>
      <c r="AK31" s="233"/>
    </row>
    <row r="32" spans="1:38" ht="15" customHeight="1" x14ac:dyDescent="0.3">
      <c r="B32" s="777"/>
      <c r="C32" s="777"/>
      <c r="D32" s="777"/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575"/>
      <c r="R32" s="575"/>
      <c r="AB32" s="237"/>
      <c r="AC32" s="237"/>
      <c r="AE32" s="237"/>
      <c r="AH32" s="233"/>
      <c r="AI32" s="237"/>
      <c r="AJ32" s="233"/>
      <c r="AK32" s="233"/>
    </row>
    <row r="33" spans="2:38" ht="15" customHeight="1" x14ac:dyDescent="0.3">
      <c r="B33" s="777"/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575"/>
      <c r="R33" s="575"/>
      <c r="AB33" s="237"/>
      <c r="AC33" s="237"/>
      <c r="AE33" s="237"/>
      <c r="AH33" s="233"/>
      <c r="AI33" s="237"/>
      <c r="AJ33" s="233"/>
      <c r="AK33" s="233"/>
      <c r="AL33" s="234"/>
    </row>
    <row r="34" spans="2:38" ht="15" customHeight="1" x14ac:dyDescent="0.3"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575"/>
      <c r="R34" s="575"/>
      <c r="AB34" s="237"/>
      <c r="AC34" s="237"/>
      <c r="AE34" s="237"/>
      <c r="AH34" s="233"/>
      <c r="AI34" s="237"/>
      <c r="AJ34" s="233"/>
      <c r="AK34" s="233"/>
      <c r="AL34" s="151"/>
    </row>
    <row r="35" spans="2:38" ht="15" customHeight="1" x14ac:dyDescent="0.3">
      <c r="R35" s="218">
        <v>47</v>
      </c>
      <c r="AB35" s="237"/>
      <c r="AC35" s="237"/>
      <c r="AE35" s="237"/>
      <c r="AH35" s="233"/>
      <c r="AI35" s="237"/>
      <c r="AJ35" s="233"/>
      <c r="AK35" s="233"/>
      <c r="AL35" s="151"/>
    </row>
    <row r="36" spans="2:38" ht="15" customHeight="1" x14ac:dyDescent="0.3">
      <c r="AB36" s="237"/>
      <c r="AC36" s="237"/>
      <c r="AE36" s="237"/>
      <c r="AH36" s="233"/>
      <c r="AI36" s="237"/>
      <c r="AJ36" s="233"/>
      <c r="AK36" s="233"/>
      <c r="AL36" s="151"/>
    </row>
    <row r="37" spans="2:38" ht="15" customHeight="1" x14ac:dyDescent="0.3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32"/>
      <c r="Q37" s="232"/>
      <c r="R37" s="232"/>
      <c r="AB37" s="237"/>
      <c r="AC37" s="237"/>
      <c r="AE37" s="237"/>
      <c r="AH37" s="233"/>
      <c r="AI37" s="237"/>
      <c r="AJ37" s="233"/>
      <c r="AK37" s="233"/>
      <c r="AL37" s="151"/>
    </row>
    <row r="38" spans="2:38" ht="15" customHeight="1" x14ac:dyDescent="0.3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32"/>
      <c r="Q38" s="232"/>
      <c r="R38" s="232"/>
      <c r="AB38" s="237"/>
      <c r="AC38" s="237"/>
      <c r="AE38" s="237"/>
      <c r="AH38" s="233"/>
      <c r="AI38" s="237"/>
      <c r="AJ38" s="233"/>
      <c r="AK38" s="233"/>
      <c r="AL38" s="151"/>
    </row>
    <row r="39" spans="2:38" ht="15" customHeight="1" x14ac:dyDescent="0.3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32"/>
      <c r="Q39" s="232"/>
      <c r="R39" s="232"/>
      <c r="AB39" s="237"/>
      <c r="AC39" s="237"/>
      <c r="AE39" s="237"/>
      <c r="AH39" s="233"/>
      <c r="AI39" s="237"/>
      <c r="AJ39" s="233"/>
      <c r="AK39" s="233"/>
      <c r="AL39" s="151"/>
    </row>
    <row r="40" spans="2:38" ht="15" customHeight="1" x14ac:dyDescent="0.3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32"/>
      <c r="Q40" s="232"/>
      <c r="R40" s="232"/>
      <c r="AB40" s="237"/>
      <c r="AC40" s="237"/>
      <c r="AE40" s="237"/>
      <c r="AH40" s="233"/>
      <c r="AI40" s="237"/>
      <c r="AJ40" s="233"/>
      <c r="AK40" s="233"/>
      <c r="AL40" s="151"/>
    </row>
    <row r="41" spans="2:38" ht="15" customHeight="1" x14ac:dyDescent="0.3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  <c r="Q41" s="232"/>
      <c r="R41" s="232"/>
      <c r="AB41" s="237"/>
      <c r="AC41" s="237"/>
      <c r="AE41" s="237"/>
      <c r="AH41" s="233"/>
      <c r="AI41" s="237"/>
      <c r="AJ41" s="233"/>
      <c r="AK41" s="233"/>
      <c r="AL41" s="151"/>
    </row>
    <row r="42" spans="2:38" ht="15" customHeight="1" x14ac:dyDescent="0.3">
      <c r="B42" s="576"/>
      <c r="C42" s="576"/>
      <c r="D42" s="576"/>
      <c r="E42" s="576"/>
      <c r="F42" s="576"/>
      <c r="G42" s="576"/>
      <c r="H42" s="576"/>
      <c r="I42" s="576"/>
      <c r="J42" s="293"/>
      <c r="K42" s="577"/>
      <c r="L42" s="577"/>
      <c r="M42" s="577"/>
      <c r="N42" s="577"/>
      <c r="O42" s="577"/>
      <c r="P42" s="577"/>
      <c r="Q42" s="577"/>
      <c r="R42" s="577"/>
      <c r="AB42" s="237"/>
      <c r="AC42" s="237"/>
      <c r="AE42" s="237"/>
      <c r="AH42" s="233"/>
      <c r="AI42" s="237"/>
      <c r="AJ42" s="233"/>
      <c r="AK42" s="233"/>
      <c r="AL42" s="151"/>
    </row>
    <row r="43" spans="2:38" ht="15" customHeight="1" x14ac:dyDescent="0.3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32"/>
      <c r="Q43" s="232"/>
      <c r="R43" s="232"/>
      <c r="AB43" s="237"/>
      <c r="AC43" s="237"/>
      <c r="AE43" s="237"/>
      <c r="AH43" s="233"/>
      <c r="AI43" s="237"/>
      <c r="AJ43" s="233"/>
      <c r="AK43" s="233"/>
      <c r="AL43" s="151"/>
    </row>
    <row r="44" spans="2:38" ht="15" customHeight="1" x14ac:dyDescent="0.3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32"/>
      <c r="Q44" s="232"/>
      <c r="R44" s="232"/>
      <c r="AB44" s="237"/>
      <c r="AC44" s="237"/>
      <c r="AE44" s="237"/>
      <c r="AH44" s="233"/>
      <c r="AI44" s="237"/>
      <c r="AJ44" s="233"/>
      <c r="AK44" s="233"/>
      <c r="AL44" s="151"/>
    </row>
    <row r="45" spans="2:38" ht="15" customHeight="1" x14ac:dyDescent="0.3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32"/>
      <c r="Q45" s="232"/>
      <c r="R45" s="232"/>
      <c r="AB45" s="237"/>
      <c r="AC45" s="237"/>
      <c r="AE45" s="237"/>
      <c r="AH45" s="233"/>
      <c r="AI45" s="237"/>
      <c r="AJ45" s="233"/>
      <c r="AK45" s="233"/>
      <c r="AL45" s="151"/>
    </row>
    <row r="46" spans="2:38" ht="15" customHeight="1" x14ac:dyDescent="0.3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32"/>
      <c r="Q46" s="232"/>
      <c r="R46" s="232"/>
      <c r="AB46" s="237"/>
      <c r="AC46" s="237"/>
      <c r="AE46" s="237"/>
      <c r="AH46" s="233"/>
      <c r="AI46" s="237"/>
      <c r="AJ46" s="233"/>
      <c r="AK46" s="233"/>
      <c r="AL46" s="151"/>
    </row>
    <row r="47" spans="2:38" ht="15" customHeight="1" x14ac:dyDescent="0.3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32"/>
      <c r="Q47" s="232"/>
      <c r="R47" s="232"/>
      <c r="AB47" s="237"/>
      <c r="AC47" s="237"/>
      <c r="AE47" s="237"/>
      <c r="AH47" s="233"/>
      <c r="AI47" s="237"/>
      <c r="AJ47" s="233"/>
      <c r="AK47" s="233"/>
      <c r="AL47" s="151"/>
    </row>
    <row r="48" spans="2:38" ht="15" customHeight="1" x14ac:dyDescent="0.3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32"/>
      <c r="Q48" s="232"/>
      <c r="R48" s="232"/>
      <c r="AB48" s="237"/>
      <c r="AC48" s="237"/>
      <c r="AE48" s="237"/>
      <c r="AH48" s="233"/>
      <c r="AI48" s="237"/>
      <c r="AJ48" s="233"/>
      <c r="AK48" s="233"/>
    </row>
    <row r="49" spans="1:43" ht="15" customHeight="1" x14ac:dyDescent="0.3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32"/>
      <c r="Q49" s="232"/>
      <c r="R49" s="232"/>
      <c r="AB49" s="237"/>
      <c r="AC49" s="237"/>
      <c r="AE49" s="237"/>
      <c r="AH49" s="233"/>
      <c r="AI49" s="237"/>
      <c r="AJ49" s="233"/>
      <c r="AK49" s="233"/>
    </row>
    <row r="50" spans="1:43" ht="15" customHeight="1" x14ac:dyDescent="0.3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32"/>
      <c r="Q50" s="232"/>
      <c r="R50" s="232"/>
      <c r="AB50" s="237"/>
      <c r="AC50" s="237"/>
      <c r="AE50" s="237"/>
      <c r="AH50" s="233"/>
      <c r="AI50" s="237"/>
      <c r="AJ50" s="233"/>
      <c r="AK50" s="233"/>
    </row>
    <row r="51" spans="1:43" ht="15" customHeight="1" x14ac:dyDescent="0.3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32"/>
      <c r="Q51" s="232"/>
      <c r="R51" s="232"/>
      <c r="AB51" s="237"/>
      <c r="AC51" s="237"/>
      <c r="AE51" s="237"/>
      <c r="AH51" s="233"/>
      <c r="AI51" s="237"/>
      <c r="AJ51" s="233"/>
      <c r="AK51" s="233"/>
    </row>
    <row r="52" spans="1:43" ht="15" customHeight="1" x14ac:dyDescent="0.3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32"/>
      <c r="Q52" s="232"/>
      <c r="R52" s="232"/>
      <c r="Z52" s="565"/>
      <c r="AA52" s="244"/>
      <c r="AB52" s="566"/>
      <c r="AC52" s="237"/>
      <c r="AE52" s="237"/>
      <c r="AH52" s="233"/>
      <c r="AI52" s="237"/>
      <c r="AJ52" s="233"/>
      <c r="AK52" s="233"/>
    </row>
    <row r="53" spans="1:43" ht="15" customHeight="1" x14ac:dyDescent="0.3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32"/>
      <c r="Q53" s="232"/>
      <c r="R53" s="232"/>
      <c r="Z53" s="565"/>
      <c r="AA53" s="244"/>
      <c r="AB53" s="566"/>
      <c r="AC53" s="237"/>
      <c r="AE53" s="237"/>
      <c r="AH53" s="233"/>
      <c r="AI53" s="237"/>
      <c r="AJ53" s="233"/>
      <c r="AK53" s="233"/>
    </row>
    <row r="54" spans="1:43" ht="15" customHeight="1" x14ac:dyDescent="0.3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32"/>
      <c r="Q54" s="232"/>
      <c r="R54" s="232"/>
      <c r="Z54" s="565"/>
      <c r="AA54" s="244"/>
      <c r="AB54" s="566"/>
      <c r="AC54" s="237"/>
      <c r="AE54" s="237"/>
      <c r="AH54" s="233"/>
      <c r="AI54" s="237"/>
      <c r="AJ54" s="233"/>
      <c r="AK54" s="233"/>
    </row>
    <row r="55" spans="1:43" ht="15" customHeight="1" x14ac:dyDescent="0.3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32"/>
      <c r="Q55" s="232"/>
      <c r="R55" s="232"/>
      <c r="Z55" s="565"/>
      <c r="AA55" s="244"/>
      <c r="AB55" s="566"/>
      <c r="AC55" s="237"/>
      <c r="AE55" s="237"/>
      <c r="AH55" s="233"/>
      <c r="AI55" s="237"/>
      <c r="AJ55" s="233"/>
      <c r="AK55" s="233"/>
    </row>
    <row r="56" spans="1:43" ht="15" customHeight="1" x14ac:dyDescent="0.3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32"/>
      <c r="Q56" s="232"/>
      <c r="R56" s="232"/>
      <c r="Z56" s="565"/>
      <c r="AA56" s="244"/>
      <c r="AB56" s="566"/>
      <c r="AC56" s="237"/>
      <c r="AE56" s="237"/>
      <c r="AH56" s="233"/>
      <c r="AI56" s="237"/>
      <c r="AJ56" s="233"/>
      <c r="AK56" s="233"/>
    </row>
    <row r="57" spans="1:43" ht="15" customHeight="1" x14ac:dyDescent="0.3">
      <c r="B57" s="294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32"/>
      <c r="Q57" s="232"/>
      <c r="R57" s="232"/>
      <c r="AB57" s="237"/>
      <c r="AC57" s="237"/>
      <c r="AE57" s="237"/>
      <c r="AH57" s="233"/>
      <c r="AI57" s="237"/>
      <c r="AJ57" s="233"/>
      <c r="AK57" s="233"/>
    </row>
    <row r="58" spans="1:43" ht="15" customHeight="1" x14ac:dyDescent="0.3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32"/>
      <c r="Q58" s="232"/>
      <c r="R58" s="232"/>
      <c r="AB58" s="237"/>
      <c r="AC58" s="237"/>
      <c r="AE58" s="237"/>
      <c r="AH58" s="233"/>
      <c r="AI58" s="237"/>
      <c r="AJ58" s="233"/>
      <c r="AK58" s="233"/>
    </row>
    <row r="59" spans="1:43" ht="15" customHeight="1" x14ac:dyDescent="0.3">
      <c r="A59" s="101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32"/>
      <c r="Q59" s="232"/>
      <c r="R59" s="232"/>
      <c r="AB59" s="237"/>
      <c r="AC59" s="237"/>
      <c r="AE59" s="237"/>
      <c r="AH59" s="233"/>
      <c r="AI59" s="237"/>
      <c r="AJ59" s="233"/>
      <c r="AK59" s="233"/>
    </row>
    <row r="60" spans="1:43" s="101" customFormat="1" ht="15" customHeight="1" x14ac:dyDescent="0.3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32"/>
      <c r="Q60" s="232"/>
      <c r="R60" s="232"/>
      <c r="S60" s="218"/>
      <c r="T60" s="218"/>
      <c r="U60" s="218"/>
      <c r="V60" s="218"/>
      <c r="W60" s="218"/>
      <c r="X60" s="218"/>
      <c r="Y60" s="219"/>
      <c r="Z60" s="219"/>
      <c r="AA60" s="102"/>
      <c r="AB60" s="237"/>
      <c r="AC60" s="237"/>
      <c r="AD60" s="1"/>
      <c r="AE60" s="237"/>
      <c r="AF60" s="1"/>
      <c r="AG60" s="1"/>
      <c r="AH60" s="233"/>
      <c r="AI60" s="237"/>
      <c r="AJ60" s="233"/>
      <c r="AK60" s="233"/>
      <c r="AL60" s="113"/>
      <c r="AM60" s="113"/>
      <c r="AN60" s="113"/>
      <c r="AO60" s="113"/>
      <c r="AP60" s="113"/>
      <c r="AQ60" s="113"/>
    </row>
    <row r="61" spans="1:43" ht="15" customHeight="1" x14ac:dyDescent="0.3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32"/>
      <c r="Q61" s="232"/>
      <c r="R61" s="232"/>
      <c r="AB61" s="237"/>
      <c r="AC61" s="237"/>
      <c r="AE61" s="237"/>
      <c r="AH61" s="233"/>
      <c r="AI61" s="237"/>
      <c r="AJ61" s="233"/>
      <c r="AK61" s="233"/>
    </row>
    <row r="62" spans="1:43" ht="15" customHeight="1" x14ac:dyDescent="0.3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32"/>
      <c r="Q62" s="232"/>
      <c r="R62" s="232"/>
      <c r="AB62" s="237"/>
      <c r="AC62" s="237"/>
      <c r="AE62" s="237"/>
      <c r="AH62" s="233"/>
      <c r="AI62" s="237"/>
      <c r="AJ62" s="233"/>
      <c r="AK62" s="233"/>
    </row>
    <row r="63" spans="1:43" ht="15" customHeight="1" x14ac:dyDescent="0.3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32"/>
      <c r="Q63" s="232"/>
      <c r="R63" s="232"/>
      <c r="AB63" s="237"/>
      <c r="AC63" s="237"/>
      <c r="AE63" s="237"/>
      <c r="AH63" s="233"/>
      <c r="AI63" s="237"/>
      <c r="AJ63" s="233"/>
      <c r="AK63" s="233"/>
      <c r="AN63" s="101"/>
      <c r="AO63" s="101"/>
      <c r="AP63" s="101"/>
      <c r="AQ63" s="101"/>
    </row>
    <row r="64" spans="1:43" ht="15" customHeight="1" x14ac:dyDescent="0.3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32"/>
      <c r="Q64" s="232"/>
      <c r="R64" s="232"/>
      <c r="AB64" s="237"/>
      <c r="AC64" s="237"/>
      <c r="AE64" s="237"/>
      <c r="AH64" s="233"/>
      <c r="AI64" s="237"/>
      <c r="AJ64" s="233"/>
      <c r="AK64" s="233"/>
    </row>
    <row r="65" spans="1:37" ht="15" customHeight="1" x14ac:dyDescent="0.3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32"/>
      <c r="Q65" s="232"/>
      <c r="R65" s="232"/>
      <c r="AB65" s="237"/>
      <c r="AC65" s="237"/>
      <c r="AE65" s="237"/>
      <c r="AH65" s="233"/>
      <c r="AI65" s="237"/>
      <c r="AJ65" s="233"/>
      <c r="AK65" s="233"/>
    </row>
    <row r="66" spans="1:37" ht="15" customHeight="1" x14ac:dyDescent="0.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AB66" s="237"/>
      <c r="AC66" s="237"/>
      <c r="AE66" s="237"/>
      <c r="AH66" s="233"/>
      <c r="AI66" s="237"/>
      <c r="AJ66" s="233"/>
      <c r="AK66" s="233"/>
    </row>
    <row r="67" spans="1:37" ht="15" customHeight="1" x14ac:dyDescent="0.3">
      <c r="AB67" s="237"/>
      <c r="AC67" s="237"/>
      <c r="AE67" s="237"/>
      <c r="AH67" s="233"/>
      <c r="AI67" s="237"/>
      <c r="AJ67" s="233"/>
      <c r="AK67" s="233"/>
    </row>
    <row r="68" spans="1:37" ht="15" customHeight="1" x14ac:dyDescent="0.3">
      <c r="AB68" s="237"/>
      <c r="AC68" s="237"/>
      <c r="AE68" s="237"/>
      <c r="AH68" s="233"/>
      <c r="AI68" s="237"/>
      <c r="AJ68" s="233"/>
      <c r="AK68" s="233"/>
    </row>
    <row r="69" spans="1:37" ht="15" customHeight="1" x14ac:dyDescent="0.3">
      <c r="AB69" s="237"/>
      <c r="AC69" s="237"/>
      <c r="AE69" s="237"/>
      <c r="AH69" s="233"/>
      <c r="AI69" s="237"/>
      <c r="AJ69" s="233"/>
      <c r="AK69" s="233"/>
    </row>
    <row r="70" spans="1:37" ht="15" customHeight="1" x14ac:dyDescent="0.3">
      <c r="AB70" s="237"/>
      <c r="AC70" s="237"/>
      <c r="AE70" s="237"/>
      <c r="AH70" s="233"/>
      <c r="AI70" s="237"/>
      <c r="AJ70" s="233"/>
      <c r="AK70" s="233"/>
    </row>
    <row r="71" spans="1:37" ht="15" customHeight="1" x14ac:dyDescent="0.3">
      <c r="AB71" s="237"/>
      <c r="AC71" s="237"/>
      <c r="AE71" s="237"/>
      <c r="AH71" s="233"/>
      <c r="AI71" s="237"/>
      <c r="AJ71" s="233"/>
      <c r="AK71" s="233"/>
    </row>
    <row r="72" spans="1:37" ht="15" customHeight="1" x14ac:dyDescent="0.3">
      <c r="AB72" s="237"/>
      <c r="AC72" s="237"/>
      <c r="AE72" s="237"/>
      <c r="AH72" s="233"/>
      <c r="AI72" s="237"/>
      <c r="AJ72" s="233"/>
      <c r="AK72" s="233"/>
    </row>
    <row r="73" spans="1:37" ht="15" customHeight="1" x14ac:dyDescent="0.3">
      <c r="AB73" s="237"/>
      <c r="AC73" s="237"/>
      <c r="AE73" s="237"/>
      <c r="AH73" s="233"/>
      <c r="AI73" s="237"/>
      <c r="AJ73" s="233"/>
      <c r="AK73" s="233"/>
    </row>
    <row r="74" spans="1:37" ht="15" customHeight="1" x14ac:dyDescent="0.3">
      <c r="AB74" s="237"/>
      <c r="AC74" s="237"/>
      <c r="AE74" s="237"/>
      <c r="AH74" s="233"/>
      <c r="AI74" s="237"/>
      <c r="AJ74" s="233"/>
      <c r="AK74" s="233"/>
    </row>
    <row r="75" spans="1:37" ht="15" customHeight="1" x14ac:dyDescent="0.3">
      <c r="AB75" s="237"/>
      <c r="AC75" s="237"/>
      <c r="AE75" s="237"/>
      <c r="AH75" s="233"/>
      <c r="AI75" s="237"/>
      <c r="AJ75" s="233"/>
      <c r="AK75" s="233"/>
    </row>
    <row r="76" spans="1:37" ht="15" customHeight="1" x14ac:dyDescent="0.3">
      <c r="AB76" s="237"/>
      <c r="AC76" s="237"/>
      <c r="AE76" s="237"/>
      <c r="AH76" s="233"/>
      <c r="AI76" s="237"/>
      <c r="AJ76" s="233"/>
      <c r="AK76" s="233"/>
    </row>
    <row r="77" spans="1:37" ht="15" customHeight="1" x14ac:dyDescent="0.3">
      <c r="AB77" s="237"/>
      <c r="AC77" s="237"/>
      <c r="AE77" s="237"/>
      <c r="AH77" s="233"/>
      <c r="AI77" s="237"/>
      <c r="AJ77" s="233"/>
      <c r="AK77" s="233"/>
    </row>
    <row r="78" spans="1:37" ht="15" customHeight="1" x14ac:dyDescent="0.3">
      <c r="AB78" s="237"/>
      <c r="AC78" s="237"/>
      <c r="AE78" s="237"/>
      <c r="AH78" s="233"/>
      <c r="AI78" s="237"/>
      <c r="AJ78" s="233"/>
      <c r="AK78" s="233"/>
    </row>
    <row r="79" spans="1:37" ht="15" customHeight="1" x14ac:dyDescent="0.3">
      <c r="AB79" s="237"/>
      <c r="AC79" s="237"/>
      <c r="AE79" s="237"/>
      <c r="AH79" s="233"/>
      <c r="AI79" s="237"/>
      <c r="AJ79" s="233"/>
      <c r="AK79" s="233"/>
    </row>
    <row r="80" spans="1:37" ht="15" customHeight="1" x14ac:dyDescent="0.3">
      <c r="AB80" s="237"/>
      <c r="AC80" s="237"/>
      <c r="AE80" s="237"/>
      <c r="AH80" s="233"/>
      <c r="AI80" s="237"/>
      <c r="AJ80" s="233"/>
      <c r="AK80" s="233"/>
    </row>
    <row r="81" spans="28:37" s="113" customFormat="1" ht="15" customHeight="1" x14ac:dyDescent="0.3">
      <c r="AB81" s="237"/>
      <c r="AC81" s="237"/>
      <c r="AD81" s="1"/>
      <c r="AE81" s="237"/>
      <c r="AF81" s="1"/>
      <c r="AG81" s="1"/>
      <c r="AH81" s="233"/>
      <c r="AI81" s="237"/>
      <c r="AJ81" s="233"/>
      <c r="AK81" s="233"/>
    </row>
    <row r="82" spans="28:37" s="113" customFormat="1" ht="15" customHeight="1" x14ac:dyDescent="0.3">
      <c r="AB82" s="237"/>
      <c r="AC82" s="237"/>
      <c r="AD82" s="1"/>
      <c r="AE82" s="237"/>
      <c r="AF82" s="1"/>
      <c r="AG82" s="1"/>
      <c r="AH82" s="233"/>
      <c r="AI82" s="237"/>
      <c r="AJ82" s="233"/>
      <c r="AK82" s="233"/>
    </row>
    <row r="83" spans="28:37" s="113" customFormat="1" ht="15" customHeight="1" x14ac:dyDescent="0.3">
      <c r="AB83" s="237"/>
      <c r="AC83" s="237"/>
      <c r="AD83" s="1"/>
      <c r="AE83" s="237"/>
      <c r="AF83" s="1"/>
      <c r="AG83" s="1"/>
      <c r="AH83" s="233"/>
      <c r="AI83" s="237"/>
      <c r="AJ83" s="233"/>
      <c r="AK83" s="233"/>
    </row>
    <row r="84" spans="28:37" s="113" customFormat="1" ht="15" customHeight="1" x14ac:dyDescent="0.3">
      <c r="AB84" s="237"/>
      <c r="AC84" s="237"/>
      <c r="AD84" s="1"/>
      <c r="AE84" s="237"/>
      <c r="AF84" s="1"/>
      <c r="AG84" s="1"/>
      <c r="AH84" s="233"/>
      <c r="AI84" s="237"/>
      <c r="AJ84" s="233"/>
      <c r="AK84" s="233"/>
    </row>
    <row r="85" spans="28:37" s="113" customFormat="1" ht="15" customHeight="1" x14ac:dyDescent="0.3">
      <c r="AB85" s="237"/>
      <c r="AC85" s="237"/>
      <c r="AD85" s="1"/>
      <c r="AE85" s="237"/>
      <c r="AF85" s="1"/>
      <c r="AG85" s="1"/>
      <c r="AH85" s="233"/>
      <c r="AI85" s="237"/>
      <c r="AJ85" s="233"/>
      <c r="AK85" s="233"/>
    </row>
    <row r="86" spans="28:37" s="113" customFormat="1" ht="15" customHeight="1" x14ac:dyDescent="0.3">
      <c r="AB86" s="237"/>
      <c r="AC86" s="237"/>
      <c r="AD86" s="1"/>
      <c r="AE86" s="237"/>
      <c r="AF86" s="1"/>
      <c r="AG86" s="1"/>
      <c r="AH86" s="233"/>
      <c r="AI86" s="237"/>
      <c r="AJ86" s="233"/>
      <c r="AK86" s="233"/>
    </row>
    <row r="87" spans="28:37" s="113" customFormat="1" ht="15" customHeight="1" x14ac:dyDescent="0.3">
      <c r="AB87" s="237"/>
      <c r="AC87" s="237"/>
      <c r="AD87" s="1"/>
      <c r="AE87" s="237"/>
      <c r="AF87" s="1"/>
      <c r="AG87" s="1"/>
      <c r="AH87" s="233"/>
      <c r="AI87" s="237"/>
      <c r="AJ87" s="233"/>
      <c r="AK87" s="233"/>
    </row>
    <row r="88" spans="28:37" s="113" customFormat="1" ht="15" customHeight="1" x14ac:dyDescent="0.3">
      <c r="AB88" s="237"/>
      <c r="AC88" s="237"/>
      <c r="AD88" s="1"/>
      <c r="AE88" s="237"/>
      <c r="AF88" s="1"/>
      <c r="AG88" s="1"/>
      <c r="AH88" s="233"/>
      <c r="AI88" s="237"/>
      <c r="AJ88" s="233"/>
      <c r="AK88" s="233"/>
    </row>
    <row r="89" spans="28:37" s="113" customFormat="1" ht="15" customHeight="1" x14ac:dyDescent="0.3">
      <c r="AB89" s="237"/>
      <c r="AC89" s="237"/>
      <c r="AD89" s="1"/>
      <c r="AE89" s="237"/>
      <c r="AF89" s="1"/>
      <c r="AG89" s="1"/>
      <c r="AH89" s="233"/>
      <c r="AI89" s="237"/>
      <c r="AJ89" s="233"/>
      <c r="AK89" s="233"/>
    </row>
    <row r="90" spans="28:37" s="113" customFormat="1" ht="15" customHeight="1" x14ac:dyDescent="0.3">
      <c r="AB90" s="237"/>
      <c r="AC90" s="237"/>
      <c r="AD90" s="1"/>
      <c r="AE90" s="237"/>
      <c r="AF90" s="1"/>
      <c r="AG90" s="1"/>
      <c r="AH90" s="233"/>
      <c r="AI90" s="237"/>
      <c r="AJ90" s="233"/>
      <c r="AK90" s="233"/>
    </row>
    <row r="91" spans="28:37" s="113" customFormat="1" ht="15" customHeight="1" x14ac:dyDescent="0.3">
      <c r="AB91" s="237"/>
      <c r="AC91" s="237"/>
      <c r="AD91" s="1"/>
      <c r="AE91" s="237"/>
      <c r="AF91" s="1"/>
      <c r="AG91" s="1"/>
      <c r="AH91" s="233"/>
      <c r="AI91" s="237"/>
      <c r="AJ91" s="233"/>
      <c r="AK91" s="233"/>
    </row>
    <row r="92" spans="28:37" s="113" customFormat="1" ht="15" customHeight="1" x14ac:dyDescent="0.3">
      <c r="AB92" s="237"/>
      <c r="AC92" s="237"/>
      <c r="AD92" s="1"/>
      <c r="AE92" s="237"/>
      <c r="AF92" s="1"/>
      <c r="AG92" s="1"/>
      <c r="AH92" s="233"/>
      <c r="AI92" s="237"/>
      <c r="AJ92" s="233"/>
      <c r="AK92" s="233"/>
    </row>
    <row r="93" spans="28:37" s="113" customFormat="1" ht="15" customHeight="1" x14ac:dyDescent="0.3">
      <c r="AB93" s="237"/>
      <c r="AC93" s="237"/>
      <c r="AD93" s="1"/>
      <c r="AE93" s="237"/>
      <c r="AF93" s="1"/>
      <c r="AG93" s="1"/>
      <c r="AH93" s="233"/>
      <c r="AI93" s="237"/>
      <c r="AJ93" s="233"/>
      <c r="AK93" s="233"/>
    </row>
    <row r="94" spans="28:37" s="113" customFormat="1" ht="15" customHeight="1" x14ac:dyDescent="0.3">
      <c r="AB94" s="237"/>
      <c r="AC94" s="237"/>
      <c r="AD94" s="1"/>
      <c r="AE94" s="237"/>
      <c r="AF94" s="1"/>
      <c r="AG94" s="1"/>
      <c r="AH94" s="233"/>
      <c r="AI94" s="237"/>
      <c r="AJ94" s="233"/>
      <c r="AK94" s="233"/>
    </row>
    <row r="95" spans="28:37" s="113" customFormat="1" ht="15" customHeight="1" x14ac:dyDescent="0.3">
      <c r="AB95" s="237"/>
      <c r="AC95" s="237"/>
      <c r="AD95" s="1"/>
      <c r="AE95" s="237"/>
      <c r="AF95" s="1"/>
      <c r="AG95" s="1"/>
      <c r="AH95" s="233"/>
      <c r="AI95" s="237"/>
      <c r="AJ95" s="233"/>
      <c r="AK95" s="233"/>
    </row>
    <row r="96" spans="28:37" s="113" customFormat="1" ht="15" customHeight="1" x14ac:dyDescent="0.3">
      <c r="AB96" s="237"/>
      <c r="AC96" s="237"/>
      <c r="AD96" s="1"/>
      <c r="AE96" s="237"/>
      <c r="AF96" s="1"/>
      <c r="AG96" s="1"/>
      <c r="AH96" s="233"/>
      <c r="AI96" s="237"/>
      <c r="AJ96" s="233"/>
      <c r="AK96" s="233"/>
    </row>
    <row r="97" spans="27:37" s="113" customFormat="1" ht="15" customHeight="1" x14ac:dyDescent="0.3">
      <c r="AA97" s="102"/>
      <c r="AB97" s="237"/>
      <c r="AC97" s="237"/>
      <c r="AD97" s="1"/>
      <c r="AE97" s="237"/>
      <c r="AF97" s="1"/>
      <c r="AG97" s="1"/>
      <c r="AH97" s="233"/>
      <c r="AI97" s="237"/>
      <c r="AJ97" s="233"/>
      <c r="AK97" s="233"/>
    </row>
    <row r="98" spans="27:37" s="113" customFormat="1" ht="15" customHeight="1" x14ac:dyDescent="0.3">
      <c r="AA98" s="102"/>
      <c r="AB98" s="237"/>
      <c r="AC98" s="237"/>
      <c r="AD98" s="1"/>
      <c r="AE98" s="237"/>
      <c r="AF98" s="1"/>
      <c r="AG98" s="1"/>
      <c r="AH98" s="233"/>
      <c r="AI98" s="237"/>
      <c r="AJ98" s="233"/>
      <c r="AK98" s="233"/>
    </row>
    <row r="99" spans="27:37" s="113" customFormat="1" ht="15" customHeight="1" x14ac:dyDescent="0.3">
      <c r="AA99" s="102"/>
      <c r="AB99" s="237"/>
      <c r="AC99" s="237"/>
      <c r="AD99" s="1"/>
      <c r="AE99" s="237"/>
      <c r="AF99" s="1"/>
      <c r="AG99" s="1"/>
      <c r="AH99" s="233"/>
      <c r="AI99" s="237"/>
      <c r="AJ99" s="233"/>
      <c r="AK99" s="233"/>
    </row>
    <row r="100" spans="27:37" s="113" customFormat="1" ht="15" customHeight="1" x14ac:dyDescent="0.3">
      <c r="AA100" s="102"/>
      <c r="AB100" s="237"/>
      <c r="AC100" s="237"/>
      <c r="AD100" s="1"/>
      <c r="AE100" s="237"/>
      <c r="AF100" s="1"/>
      <c r="AG100" s="1"/>
      <c r="AH100" s="233"/>
      <c r="AI100" s="237"/>
      <c r="AJ100" s="233"/>
      <c r="AK100" s="233"/>
    </row>
    <row r="101" spans="27:37" s="113" customFormat="1" ht="15" customHeight="1" x14ac:dyDescent="0.3">
      <c r="AA101" s="247"/>
      <c r="AB101" s="237"/>
      <c r="AC101" s="237"/>
      <c r="AD101" s="1"/>
      <c r="AE101" s="237"/>
      <c r="AF101" s="1"/>
      <c r="AG101" s="1"/>
      <c r="AH101" s="233"/>
      <c r="AI101" s="237"/>
      <c r="AJ101" s="233"/>
      <c r="AK101" s="233"/>
    </row>
    <row r="102" spans="27:37" s="113" customFormat="1" ht="15" customHeight="1" x14ac:dyDescent="0.3">
      <c r="AA102" s="102"/>
      <c r="AB102" s="237"/>
      <c r="AC102" s="237"/>
      <c r="AD102" s="1"/>
      <c r="AE102" s="237"/>
      <c r="AF102" s="1"/>
      <c r="AG102" s="1"/>
      <c r="AH102" s="233"/>
      <c r="AI102" s="237"/>
      <c r="AJ102" s="233"/>
      <c r="AK102" s="233"/>
    </row>
    <row r="103" spans="27:37" s="113" customFormat="1" ht="15" customHeight="1" x14ac:dyDescent="0.3">
      <c r="AA103" s="102"/>
      <c r="AB103" s="237"/>
      <c r="AC103" s="237"/>
      <c r="AD103" s="1"/>
      <c r="AE103" s="237"/>
      <c r="AF103" s="1"/>
      <c r="AG103" s="1"/>
      <c r="AH103" s="233"/>
      <c r="AI103" s="237"/>
      <c r="AJ103" s="233"/>
      <c r="AK103" s="233"/>
    </row>
    <row r="104" spans="27:37" s="113" customFormat="1" ht="15" customHeight="1" x14ac:dyDescent="0.3">
      <c r="AA104" s="102"/>
      <c r="AB104" s="237"/>
      <c r="AC104" s="237"/>
      <c r="AD104" s="1"/>
      <c r="AE104" s="237"/>
      <c r="AF104" s="1"/>
      <c r="AG104" s="1"/>
      <c r="AH104" s="233"/>
      <c r="AI104" s="237"/>
      <c r="AJ104" s="233"/>
      <c r="AK104" s="233"/>
    </row>
    <row r="105" spans="27:37" s="113" customFormat="1" ht="15" customHeight="1" x14ac:dyDescent="0.3">
      <c r="AA105" s="102"/>
      <c r="AB105" s="237"/>
      <c r="AC105" s="237"/>
      <c r="AD105" s="1"/>
      <c r="AE105" s="237"/>
      <c r="AF105" s="1"/>
      <c r="AG105" s="1"/>
      <c r="AH105" s="233"/>
      <c r="AI105" s="237"/>
      <c r="AJ105" s="233"/>
      <c r="AK105" s="233"/>
    </row>
    <row r="106" spans="27:37" s="113" customFormat="1" ht="15" customHeight="1" x14ac:dyDescent="0.3">
      <c r="AA106" s="102"/>
      <c r="AB106" s="237"/>
      <c r="AC106" s="237"/>
      <c r="AD106" s="1"/>
      <c r="AE106" s="237"/>
      <c r="AF106" s="1"/>
      <c r="AG106" s="1"/>
      <c r="AH106" s="233"/>
      <c r="AI106" s="237"/>
      <c r="AJ106" s="233"/>
      <c r="AK106" s="233"/>
    </row>
    <row r="107" spans="27:37" s="113" customFormat="1" ht="15" customHeight="1" x14ac:dyDescent="0.3">
      <c r="AA107" s="102"/>
      <c r="AB107" s="237"/>
      <c r="AC107" s="237"/>
      <c r="AD107" s="1"/>
      <c r="AE107" s="237"/>
      <c r="AF107" s="1"/>
      <c r="AG107" s="1"/>
      <c r="AH107" s="233"/>
      <c r="AI107" s="237"/>
      <c r="AJ107" s="233"/>
      <c r="AK107" s="233"/>
    </row>
    <row r="108" spans="27:37" s="113" customFormat="1" ht="15" customHeight="1" x14ac:dyDescent="0.3">
      <c r="AA108" s="102"/>
      <c r="AB108" s="237"/>
      <c r="AC108" s="237"/>
      <c r="AD108" s="1"/>
      <c r="AE108" s="237"/>
      <c r="AF108" s="1"/>
      <c r="AG108" s="1"/>
      <c r="AH108" s="233"/>
      <c r="AI108" s="237"/>
      <c r="AJ108" s="233"/>
      <c r="AK108" s="233"/>
    </row>
    <row r="109" spans="27:37" s="113" customFormat="1" ht="15" customHeight="1" x14ac:dyDescent="0.3">
      <c r="AA109" s="102"/>
      <c r="AB109" s="237"/>
      <c r="AC109" s="237"/>
      <c r="AD109" s="1"/>
      <c r="AE109" s="237"/>
      <c r="AF109" s="1"/>
      <c r="AG109" s="1"/>
      <c r="AH109" s="233"/>
      <c r="AI109" s="237"/>
      <c r="AJ109" s="233"/>
      <c r="AK109" s="233"/>
    </row>
    <row r="110" spans="27:37" s="113" customFormat="1" ht="15" customHeight="1" x14ac:dyDescent="0.3">
      <c r="AA110" s="102"/>
      <c r="AB110" s="237"/>
      <c r="AC110" s="237"/>
      <c r="AD110" s="1"/>
      <c r="AE110" s="237"/>
      <c r="AF110" s="1"/>
      <c r="AG110" s="1"/>
      <c r="AH110" s="233"/>
      <c r="AI110" s="237"/>
      <c r="AJ110" s="233"/>
      <c r="AK110" s="233"/>
    </row>
    <row r="111" spans="27:37" s="113" customFormat="1" ht="15" customHeight="1" x14ac:dyDescent="0.3">
      <c r="AA111" s="102"/>
      <c r="AB111" s="237"/>
      <c r="AC111" s="237"/>
      <c r="AD111" s="1"/>
      <c r="AE111" s="237"/>
      <c r="AF111" s="1"/>
      <c r="AG111" s="1"/>
      <c r="AH111" s="233"/>
      <c r="AI111" s="237"/>
      <c r="AJ111" s="233"/>
      <c r="AK111" s="233"/>
    </row>
    <row r="112" spans="27:37" s="113" customFormat="1" ht="15" customHeight="1" x14ac:dyDescent="0.3">
      <c r="AA112" s="102"/>
      <c r="AB112" s="237"/>
      <c r="AC112" s="237"/>
      <c r="AD112" s="1"/>
      <c r="AE112" s="237"/>
      <c r="AF112" s="1"/>
      <c r="AG112" s="1"/>
      <c r="AH112" s="233"/>
      <c r="AI112" s="237"/>
      <c r="AJ112" s="233"/>
      <c r="AK112" s="233"/>
    </row>
    <row r="113" spans="28:37" s="113" customFormat="1" ht="15" customHeight="1" x14ac:dyDescent="0.3">
      <c r="AB113" s="237"/>
      <c r="AC113" s="237"/>
      <c r="AD113" s="1"/>
      <c r="AE113" s="237"/>
      <c r="AF113" s="1"/>
      <c r="AG113" s="1"/>
      <c r="AH113" s="233"/>
      <c r="AI113" s="237"/>
      <c r="AJ113" s="233"/>
      <c r="AK113" s="233"/>
    </row>
    <row r="114" spans="28:37" s="113" customFormat="1" ht="15" customHeight="1" x14ac:dyDescent="0.3">
      <c r="AB114" s="237"/>
      <c r="AC114" s="237"/>
      <c r="AD114" s="1"/>
      <c r="AE114" s="237"/>
      <c r="AF114" s="1"/>
      <c r="AG114" s="1"/>
      <c r="AH114" s="233"/>
      <c r="AI114" s="237"/>
      <c r="AJ114" s="233"/>
      <c r="AK114" s="233"/>
    </row>
    <row r="115" spans="28:37" s="113" customFormat="1" ht="15" customHeight="1" x14ac:dyDescent="0.3">
      <c r="AB115" s="237"/>
      <c r="AC115" s="237"/>
      <c r="AD115" s="1"/>
      <c r="AE115" s="237"/>
      <c r="AF115" s="1"/>
      <c r="AG115" s="1"/>
      <c r="AH115" s="233"/>
      <c r="AI115" s="237"/>
      <c r="AJ115" s="233"/>
      <c r="AK115" s="233"/>
    </row>
    <row r="116" spans="28:37" s="113" customFormat="1" ht="15" customHeight="1" x14ac:dyDescent="0.3">
      <c r="AB116" s="237"/>
      <c r="AC116" s="237"/>
      <c r="AD116" s="1"/>
      <c r="AE116" s="237"/>
      <c r="AF116" s="1"/>
      <c r="AG116" s="1"/>
      <c r="AH116" s="233"/>
      <c r="AI116" s="237"/>
      <c r="AJ116" s="233"/>
      <c r="AK116" s="233"/>
    </row>
    <row r="117" spans="28:37" s="113" customFormat="1" ht="15" customHeight="1" x14ac:dyDescent="0.3">
      <c r="AB117" s="237"/>
      <c r="AC117" s="237"/>
      <c r="AD117" s="1"/>
      <c r="AE117" s="237"/>
      <c r="AF117" s="1"/>
      <c r="AG117" s="1"/>
      <c r="AH117" s="233"/>
      <c r="AI117" s="237"/>
      <c r="AJ117" s="233"/>
      <c r="AK117" s="233"/>
    </row>
    <row r="118" spans="28:37" s="113" customFormat="1" ht="15" customHeight="1" x14ac:dyDescent="0.3">
      <c r="AB118" s="237"/>
      <c r="AC118" s="237"/>
      <c r="AD118" s="1"/>
      <c r="AE118" s="237"/>
      <c r="AF118" s="1"/>
      <c r="AG118" s="1"/>
      <c r="AH118" s="233"/>
      <c r="AI118" s="237"/>
      <c r="AJ118" s="233"/>
      <c r="AK118" s="233"/>
    </row>
    <row r="119" spans="28:37" s="113" customFormat="1" ht="15" customHeight="1" x14ac:dyDescent="0.3">
      <c r="AB119" s="237"/>
      <c r="AC119" s="237"/>
      <c r="AD119" s="1"/>
      <c r="AE119" s="237"/>
      <c r="AF119" s="1"/>
      <c r="AG119" s="1"/>
      <c r="AH119" s="233"/>
      <c r="AI119" s="237"/>
      <c r="AJ119" s="233"/>
      <c r="AK119" s="233"/>
    </row>
    <row r="120" spans="28:37" s="113" customFormat="1" ht="15" customHeight="1" x14ac:dyDescent="0.3">
      <c r="AB120" s="237"/>
      <c r="AC120" s="237"/>
      <c r="AD120" s="1"/>
      <c r="AE120" s="237"/>
      <c r="AF120" s="1"/>
      <c r="AG120" s="1"/>
      <c r="AH120" s="233"/>
      <c r="AI120" s="237"/>
      <c r="AJ120" s="233"/>
      <c r="AK120" s="233"/>
    </row>
    <row r="121" spans="28:37" s="113" customFormat="1" ht="15" customHeight="1" x14ac:dyDescent="0.3">
      <c r="AB121" s="237"/>
      <c r="AC121" s="237"/>
      <c r="AD121" s="1"/>
      <c r="AE121" s="237"/>
      <c r="AF121" s="1"/>
      <c r="AG121" s="1"/>
      <c r="AH121" s="233"/>
      <c r="AI121" s="237"/>
      <c r="AJ121" s="233"/>
      <c r="AK121" s="233"/>
    </row>
    <row r="122" spans="28:37" s="113" customFormat="1" ht="15" customHeight="1" x14ac:dyDescent="0.3">
      <c r="AB122" s="237"/>
      <c r="AC122" s="237"/>
      <c r="AD122" s="1"/>
      <c r="AE122" s="237"/>
      <c r="AF122" s="1"/>
      <c r="AG122" s="1"/>
      <c r="AH122" s="233"/>
      <c r="AI122" s="237"/>
      <c r="AJ122" s="233"/>
      <c r="AK122" s="233"/>
    </row>
    <row r="123" spans="28:37" s="113" customFormat="1" ht="15" customHeight="1" x14ac:dyDescent="0.3">
      <c r="AB123" s="237"/>
      <c r="AC123" s="237"/>
      <c r="AD123" s="1"/>
      <c r="AE123" s="237"/>
      <c r="AF123" s="1"/>
      <c r="AG123" s="1"/>
      <c r="AH123" s="233"/>
      <c r="AI123" s="237"/>
      <c r="AJ123" s="233"/>
      <c r="AK123" s="233"/>
    </row>
    <row r="124" spans="28:37" s="113" customFormat="1" ht="15" customHeight="1" x14ac:dyDescent="0.3">
      <c r="AB124" s="237"/>
      <c r="AC124" s="237"/>
      <c r="AD124" s="1"/>
      <c r="AE124" s="237"/>
      <c r="AF124" s="1"/>
      <c r="AG124" s="1"/>
      <c r="AH124" s="233"/>
      <c r="AI124" s="237"/>
      <c r="AJ124" s="233"/>
      <c r="AK124" s="233"/>
    </row>
    <row r="125" spans="28:37" s="113" customFormat="1" ht="15" customHeight="1" x14ac:dyDescent="0.3">
      <c r="AB125" s="237"/>
      <c r="AC125" s="237"/>
      <c r="AD125" s="1"/>
      <c r="AE125" s="237"/>
      <c r="AF125" s="1"/>
      <c r="AG125" s="1"/>
      <c r="AH125" s="233"/>
      <c r="AI125" s="237"/>
      <c r="AJ125" s="233"/>
      <c r="AK125" s="233"/>
    </row>
    <row r="126" spans="28:37" s="113" customFormat="1" ht="15" customHeight="1" x14ac:dyDescent="0.3">
      <c r="AB126" s="237"/>
      <c r="AC126" s="237"/>
      <c r="AD126" s="1"/>
      <c r="AE126" s="237"/>
      <c r="AF126" s="1"/>
      <c r="AG126" s="1"/>
      <c r="AH126" s="233"/>
      <c r="AI126" s="237"/>
      <c r="AJ126" s="233"/>
      <c r="AK126" s="233"/>
    </row>
    <row r="127" spans="28:37" s="113" customFormat="1" ht="15" customHeight="1" x14ac:dyDescent="0.3">
      <c r="AB127" s="237"/>
      <c r="AC127" s="237"/>
      <c r="AD127" s="1"/>
      <c r="AE127" s="237"/>
      <c r="AF127" s="1"/>
      <c r="AG127" s="1"/>
      <c r="AH127" s="233"/>
      <c r="AI127" s="237"/>
      <c r="AJ127" s="233"/>
      <c r="AK127" s="233"/>
    </row>
    <row r="128" spans="28:37" s="113" customFormat="1" ht="15" customHeight="1" x14ac:dyDescent="0.3">
      <c r="AB128" s="237"/>
      <c r="AC128" s="237"/>
      <c r="AD128" s="1"/>
      <c r="AE128" s="237"/>
      <c r="AF128" s="1"/>
      <c r="AG128" s="1"/>
      <c r="AH128" s="233"/>
      <c r="AI128" s="237"/>
      <c r="AJ128" s="233"/>
      <c r="AK128" s="233"/>
    </row>
    <row r="129" spans="28:37" s="113" customFormat="1" ht="15" customHeight="1" x14ac:dyDescent="0.3">
      <c r="AB129" s="237"/>
      <c r="AC129" s="237"/>
      <c r="AD129" s="1"/>
      <c r="AE129" s="237"/>
      <c r="AF129" s="1"/>
      <c r="AG129" s="1"/>
      <c r="AH129" s="233"/>
      <c r="AI129" s="237"/>
      <c r="AJ129" s="233"/>
      <c r="AK129" s="233"/>
    </row>
    <row r="130" spans="28:37" s="113" customFormat="1" ht="15" customHeight="1" x14ac:dyDescent="0.3">
      <c r="AB130" s="237"/>
      <c r="AC130" s="237"/>
      <c r="AD130" s="1"/>
      <c r="AE130" s="237"/>
      <c r="AF130" s="1"/>
      <c r="AG130" s="1"/>
      <c r="AH130" s="233"/>
      <c r="AI130" s="237"/>
      <c r="AJ130" s="233"/>
      <c r="AK130" s="233"/>
    </row>
    <row r="131" spans="28:37" s="113" customFormat="1" ht="15" customHeight="1" x14ac:dyDescent="0.3">
      <c r="AB131" s="237"/>
      <c r="AC131" s="237"/>
      <c r="AD131" s="1"/>
      <c r="AE131" s="237"/>
      <c r="AF131" s="1"/>
      <c r="AG131" s="1"/>
      <c r="AH131" s="233"/>
      <c r="AI131" s="237"/>
      <c r="AJ131" s="233"/>
      <c r="AK131" s="233"/>
    </row>
    <row r="132" spans="28:37" s="113" customFormat="1" ht="15" customHeight="1" x14ac:dyDescent="0.3">
      <c r="AB132" s="237"/>
      <c r="AC132" s="237"/>
      <c r="AD132" s="1"/>
      <c r="AE132" s="237"/>
      <c r="AF132" s="1"/>
      <c r="AG132" s="1"/>
      <c r="AH132" s="233"/>
      <c r="AI132" s="237"/>
      <c r="AJ132" s="233"/>
      <c r="AK132" s="233"/>
    </row>
    <row r="133" spans="28:37" s="113" customFormat="1" ht="15" customHeight="1" x14ac:dyDescent="0.3">
      <c r="AB133" s="237"/>
      <c r="AC133" s="237"/>
      <c r="AD133" s="1"/>
      <c r="AE133" s="237"/>
      <c r="AF133" s="1"/>
      <c r="AG133" s="1"/>
      <c r="AH133" s="233"/>
      <c r="AI133" s="237"/>
      <c r="AJ133" s="233"/>
      <c r="AK133" s="233"/>
    </row>
    <row r="134" spans="28:37" s="113" customFormat="1" ht="15" customHeight="1" x14ac:dyDescent="0.3">
      <c r="AB134" s="237"/>
      <c r="AC134" s="237"/>
      <c r="AD134" s="1"/>
      <c r="AE134" s="237"/>
      <c r="AF134" s="1"/>
      <c r="AG134" s="1"/>
      <c r="AH134" s="233"/>
      <c r="AI134" s="237"/>
      <c r="AJ134" s="233"/>
      <c r="AK134" s="233"/>
    </row>
    <row r="135" spans="28:37" s="113" customFormat="1" ht="15" customHeight="1" x14ac:dyDescent="0.3">
      <c r="AB135" s="237"/>
      <c r="AC135" s="237"/>
      <c r="AD135" s="1"/>
      <c r="AE135" s="237"/>
      <c r="AF135" s="1"/>
      <c r="AG135" s="1"/>
      <c r="AH135" s="233"/>
      <c r="AI135" s="237"/>
      <c r="AJ135" s="233"/>
      <c r="AK135" s="233"/>
    </row>
    <row r="136" spans="28:37" s="113" customFormat="1" ht="15" customHeight="1" x14ac:dyDescent="0.3">
      <c r="AB136" s="237"/>
      <c r="AC136" s="237"/>
      <c r="AD136" s="1"/>
      <c r="AE136" s="237"/>
      <c r="AF136" s="1"/>
      <c r="AG136" s="1"/>
      <c r="AH136" s="233"/>
      <c r="AI136" s="237"/>
      <c r="AJ136" s="233"/>
      <c r="AK136" s="233"/>
    </row>
    <row r="137" spans="28:37" s="113" customFormat="1" ht="15" customHeight="1" x14ac:dyDescent="0.3">
      <c r="AB137" s="237"/>
      <c r="AC137" s="237"/>
      <c r="AD137" s="1"/>
      <c r="AE137" s="237"/>
      <c r="AF137" s="1"/>
      <c r="AG137" s="1"/>
      <c r="AH137" s="233"/>
      <c r="AI137" s="237"/>
      <c r="AJ137" s="233"/>
      <c r="AK137" s="233"/>
    </row>
    <row r="138" spans="28:37" s="113" customFormat="1" ht="15" customHeight="1" x14ac:dyDescent="0.3">
      <c r="AB138" s="237"/>
      <c r="AC138" s="237"/>
      <c r="AD138" s="1"/>
      <c r="AE138" s="237"/>
      <c r="AF138" s="1"/>
      <c r="AG138" s="1"/>
      <c r="AH138" s="233"/>
      <c r="AI138" s="237"/>
      <c r="AJ138" s="233"/>
      <c r="AK138" s="233"/>
    </row>
    <row r="139" spans="28:37" s="113" customFormat="1" ht="15" customHeight="1" x14ac:dyDescent="0.3">
      <c r="AB139" s="237"/>
      <c r="AC139" s="237"/>
      <c r="AD139" s="1"/>
      <c r="AE139" s="237"/>
      <c r="AF139" s="1"/>
      <c r="AG139" s="1"/>
      <c r="AH139" s="233"/>
      <c r="AI139" s="237"/>
      <c r="AJ139" s="233"/>
      <c r="AK139" s="233"/>
    </row>
    <row r="140" spans="28:37" s="113" customFormat="1" ht="15" customHeight="1" x14ac:dyDescent="0.3">
      <c r="AB140" s="237"/>
      <c r="AC140" s="237"/>
      <c r="AD140" s="1"/>
      <c r="AE140" s="237"/>
      <c r="AF140" s="1"/>
      <c r="AG140" s="1"/>
      <c r="AH140" s="233"/>
      <c r="AI140" s="237"/>
      <c r="AJ140" s="233"/>
      <c r="AK140" s="233"/>
    </row>
    <row r="141" spans="28:37" s="113" customFormat="1" ht="15" customHeight="1" x14ac:dyDescent="0.3">
      <c r="AB141" s="237"/>
      <c r="AC141" s="237"/>
      <c r="AD141" s="1"/>
      <c r="AE141" s="237"/>
      <c r="AF141" s="1"/>
      <c r="AG141" s="1"/>
      <c r="AH141" s="233"/>
      <c r="AI141" s="237"/>
      <c r="AJ141" s="233"/>
      <c r="AK141" s="233"/>
    </row>
    <row r="142" spans="28:37" s="113" customFormat="1" ht="15" customHeight="1" x14ac:dyDescent="0.3">
      <c r="AB142" s="237"/>
      <c r="AC142" s="237"/>
      <c r="AD142" s="1"/>
      <c r="AE142" s="237"/>
      <c r="AF142" s="1"/>
      <c r="AG142" s="1"/>
      <c r="AH142" s="233"/>
      <c r="AI142" s="237"/>
      <c r="AJ142" s="233"/>
      <c r="AK142" s="233"/>
    </row>
    <row r="143" spans="28:37" s="113" customFormat="1" ht="15" customHeight="1" x14ac:dyDescent="0.3">
      <c r="AB143" s="237"/>
      <c r="AC143" s="237"/>
      <c r="AD143" s="1"/>
      <c r="AE143" s="237"/>
      <c r="AF143" s="1"/>
      <c r="AG143" s="1"/>
      <c r="AH143" s="233"/>
      <c r="AI143" s="237"/>
      <c r="AJ143" s="233"/>
      <c r="AK143" s="233"/>
    </row>
    <row r="144" spans="28:37" s="113" customFormat="1" ht="15" customHeight="1" x14ac:dyDescent="0.3">
      <c r="AB144" s="237"/>
      <c r="AC144" s="237"/>
      <c r="AD144" s="1"/>
      <c r="AE144" s="237"/>
      <c r="AF144" s="1"/>
      <c r="AG144" s="1"/>
      <c r="AH144" s="233"/>
      <c r="AI144" s="237"/>
      <c r="AJ144" s="233"/>
      <c r="AK144" s="233"/>
    </row>
    <row r="145" spans="27:37" s="113" customFormat="1" ht="15" customHeight="1" x14ac:dyDescent="0.3">
      <c r="AA145" s="102"/>
      <c r="AB145" s="237"/>
      <c r="AC145" s="237"/>
      <c r="AD145" s="1"/>
      <c r="AE145" s="237"/>
      <c r="AF145" s="1"/>
      <c r="AG145" s="1"/>
      <c r="AH145" s="233"/>
      <c r="AI145" s="237"/>
      <c r="AJ145" s="233"/>
      <c r="AK145" s="233"/>
    </row>
    <row r="146" spans="27:37" s="113" customFormat="1" ht="15" customHeight="1" x14ac:dyDescent="0.3">
      <c r="AA146" s="102"/>
      <c r="AB146" s="237"/>
      <c r="AC146" s="237"/>
      <c r="AD146" s="1"/>
      <c r="AE146" s="237"/>
      <c r="AF146" s="1"/>
      <c r="AG146" s="1"/>
      <c r="AH146" s="233"/>
      <c r="AI146" s="237"/>
      <c r="AJ146" s="233"/>
      <c r="AK146" s="233"/>
    </row>
    <row r="147" spans="27:37" s="113" customFormat="1" ht="15" customHeight="1" x14ac:dyDescent="0.3">
      <c r="AA147" s="102"/>
      <c r="AB147" s="237"/>
      <c r="AC147" s="237"/>
      <c r="AD147" s="1"/>
      <c r="AE147" s="237"/>
      <c r="AF147" s="1"/>
      <c r="AG147" s="1"/>
      <c r="AH147" s="233"/>
      <c r="AI147" s="237"/>
      <c r="AJ147" s="233"/>
      <c r="AK147" s="233"/>
    </row>
    <row r="148" spans="27:37" s="113" customFormat="1" ht="15" customHeight="1" x14ac:dyDescent="0.3">
      <c r="AA148" s="102"/>
      <c r="AB148" s="237"/>
      <c r="AC148" s="237"/>
      <c r="AD148" s="1"/>
      <c r="AE148" s="237"/>
      <c r="AF148" s="1"/>
      <c r="AG148" s="1"/>
      <c r="AH148" s="233"/>
      <c r="AI148" s="237"/>
      <c r="AJ148" s="233"/>
      <c r="AK148" s="233"/>
    </row>
    <row r="149" spans="27:37" s="113" customFormat="1" ht="15" customHeight="1" x14ac:dyDescent="0.3">
      <c r="AA149" s="102"/>
      <c r="AB149" s="237"/>
      <c r="AC149" s="237"/>
      <c r="AD149" s="1"/>
      <c r="AE149" s="237"/>
      <c r="AF149" s="1"/>
      <c r="AG149" s="1"/>
      <c r="AH149" s="233"/>
      <c r="AI149" s="237"/>
      <c r="AJ149" s="233"/>
      <c r="AK149" s="233"/>
    </row>
    <row r="150" spans="27:37" s="113" customFormat="1" ht="15" customHeight="1" x14ac:dyDescent="0.3">
      <c r="AA150" s="247"/>
      <c r="AB150" s="237"/>
      <c r="AC150" s="237"/>
      <c r="AD150" s="1"/>
      <c r="AE150" s="237"/>
      <c r="AF150" s="1"/>
      <c r="AG150" s="1"/>
      <c r="AH150" s="233"/>
      <c r="AI150" s="237"/>
      <c r="AJ150" s="233"/>
      <c r="AK150" s="233"/>
    </row>
    <row r="151" spans="27:37" s="113" customFormat="1" ht="15" customHeight="1" x14ac:dyDescent="0.3">
      <c r="AA151" s="102"/>
      <c r="AB151" s="237"/>
      <c r="AC151" s="237"/>
      <c r="AD151" s="1"/>
      <c r="AE151" s="237"/>
      <c r="AF151" s="1"/>
      <c r="AG151" s="1"/>
      <c r="AH151" s="233"/>
      <c r="AI151" s="237"/>
      <c r="AJ151" s="233"/>
      <c r="AK151" s="233"/>
    </row>
    <row r="152" spans="27:37" s="113" customFormat="1" ht="15" customHeight="1" x14ac:dyDescent="0.3">
      <c r="AA152" s="102"/>
      <c r="AB152" s="237"/>
      <c r="AC152" s="237"/>
      <c r="AD152" s="1"/>
      <c r="AE152" s="237"/>
      <c r="AF152" s="1"/>
      <c r="AG152" s="1"/>
      <c r="AH152" s="233"/>
      <c r="AI152" s="237"/>
      <c r="AJ152" s="233"/>
      <c r="AK152" s="233"/>
    </row>
    <row r="153" spans="27:37" s="113" customFormat="1" ht="15" customHeight="1" x14ac:dyDescent="0.3">
      <c r="AA153" s="102"/>
      <c r="AB153" s="237"/>
      <c r="AC153" s="237"/>
      <c r="AD153" s="1"/>
      <c r="AE153" s="237"/>
      <c r="AF153" s="1"/>
      <c r="AG153" s="1"/>
      <c r="AH153" s="233"/>
      <c r="AI153" s="237"/>
      <c r="AJ153" s="233"/>
      <c r="AK153" s="233"/>
    </row>
    <row r="154" spans="27:37" s="113" customFormat="1" ht="15" customHeight="1" x14ac:dyDescent="0.3">
      <c r="AA154" s="102"/>
      <c r="AB154" s="237"/>
      <c r="AC154" s="237"/>
      <c r="AD154" s="1"/>
      <c r="AE154" s="237"/>
      <c r="AF154" s="1"/>
      <c r="AG154" s="1"/>
      <c r="AH154" s="233"/>
      <c r="AI154" s="237"/>
      <c r="AJ154" s="233"/>
      <c r="AK154" s="233"/>
    </row>
    <row r="155" spans="27:37" s="113" customFormat="1" ht="15" customHeight="1" x14ac:dyDescent="0.3">
      <c r="AA155" s="102"/>
      <c r="AB155" s="237"/>
      <c r="AC155" s="237"/>
      <c r="AD155" s="1"/>
      <c r="AE155" s="237"/>
      <c r="AF155" s="1"/>
      <c r="AG155" s="1"/>
      <c r="AH155" s="233"/>
      <c r="AI155" s="237"/>
      <c r="AJ155" s="233"/>
      <c r="AK155" s="233"/>
    </row>
    <row r="156" spans="27:37" s="113" customFormat="1" ht="15" customHeight="1" x14ac:dyDescent="0.3">
      <c r="AA156" s="102"/>
      <c r="AB156" s="237"/>
      <c r="AC156" s="237"/>
      <c r="AD156" s="1"/>
      <c r="AE156" s="237"/>
      <c r="AF156" s="1"/>
      <c r="AG156" s="1"/>
      <c r="AH156" s="233"/>
      <c r="AI156" s="237"/>
      <c r="AJ156" s="233"/>
      <c r="AK156" s="233"/>
    </row>
    <row r="157" spans="27:37" s="113" customFormat="1" ht="15" customHeight="1" x14ac:dyDescent="0.3">
      <c r="AA157" s="102"/>
      <c r="AB157" s="237"/>
      <c r="AC157" s="237"/>
      <c r="AD157" s="1"/>
      <c r="AE157" s="237"/>
      <c r="AF157" s="1"/>
      <c r="AG157" s="1"/>
      <c r="AH157" s="233"/>
      <c r="AI157" s="237"/>
      <c r="AJ157" s="233"/>
      <c r="AK157" s="233"/>
    </row>
    <row r="158" spans="27:37" s="113" customFormat="1" ht="15" customHeight="1" x14ac:dyDescent="0.3">
      <c r="AA158" s="102"/>
      <c r="AB158" s="237"/>
      <c r="AC158" s="237"/>
      <c r="AD158" s="1"/>
      <c r="AE158" s="237"/>
      <c r="AF158" s="1"/>
      <c r="AG158" s="1"/>
      <c r="AH158" s="233"/>
      <c r="AI158" s="237"/>
      <c r="AJ158" s="233"/>
      <c r="AK158" s="233"/>
    </row>
    <row r="159" spans="27:37" s="113" customFormat="1" ht="15" customHeight="1" x14ac:dyDescent="0.3">
      <c r="AA159" s="102"/>
      <c r="AB159" s="237"/>
      <c r="AC159" s="237"/>
      <c r="AD159" s="1"/>
      <c r="AE159" s="237"/>
      <c r="AF159" s="1"/>
      <c r="AG159" s="1"/>
      <c r="AH159" s="233"/>
      <c r="AI159" s="237"/>
      <c r="AJ159" s="233"/>
      <c r="AK159" s="233"/>
    </row>
    <row r="160" spans="27:37" s="113" customFormat="1" ht="15" customHeight="1" x14ac:dyDescent="0.3">
      <c r="AA160" s="102"/>
      <c r="AB160" s="237"/>
      <c r="AC160" s="237"/>
      <c r="AD160" s="1"/>
      <c r="AE160" s="237"/>
      <c r="AF160" s="1"/>
      <c r="AG160" s="1"/>
      <c r="AH160" s="233"/>
      <c r="AI160" s="237"/>
      <c r="AJ160" s="233"/>
      <c r="AK160" s="233"/>
    </row>
    <row r="161" spans="28:37" s="113" customFormat="1" ht="15" customHeight="1" x14ac:dyDescent="0.3">
      <c r="AB161" s="237"/>
      <c r="AC161" s="237"/>
      <c r="AD161" s="1"/>
      <c r="AE161" s="237"/>
      <c r="AF161" s="1"/>
      <c r="AG161" s="1"/>
      <c r="AH161" s="233"/>
      <c r="AI161" s="237"/>
      <c r="AJ161" s="233"/>
      <c r="AK161" s="233"/>
    </row>
    <row r="162" spans="28:37" s="113" customFormat="1" ht="15" customHeight="1" x14ac:dyDescent="0.3">
      <c r="AB162" s="237"/>
      <c r="AC162" s="237"/>
      <c r="AD162" s="1"/>
      <c r="AE162" s="237"/>
      <c r="AF162" s="1"/>
      <c r="AG162" s="1"/>
      <c r="AH162" s="233"/>
      <c r="AI162" s="237"/>
      <c r="AJ162" s="233"/>
      <c r="AK162" s="233"/>
    </row>
    <row r="163" spans="28:37" s="113" customFormat="1" ht="15" customHeight="1" x14ac:dyDescent="0.3">
      <c r="AB163" s="237"/>
      <c r="AC163" s="237"/>
      <c r="AD163" s="1"/>
      <c r="AE163" s="237"/>
      <c r="AF163" s="1"/>
      <c r="AG163" s="1"/>
      <c r="AH163" s="233"/>
      <c r="AI163" s="237"/>
      <c r="AJ163" s="233"/>
      <c r="AK163" s="233"/>
    </row>
    <row r="164" spans="28:37" s="113" customFormat="1" ht="15" customHeight="1" x14ac:dyDescent="0.3">
      <c r="AB164" s="237"/>
      <c r="AC164" s="237"/>
      <c r="AD164" s="1"/>
      <c r="AE164" s="237"/>
      <c r="AF164" s="1"/>
      <c r="AG164" s="1"/>
      <c r="AH164" s="233"/>
      <c r="AI164" s="237"/>
      <c r="AJ164" s="233"/>
      <c r="AK164" s="233"/>
    </row>
    <row r="165" spans="28:37" s="113" customFormat="1" ht="15" customHeight="1" x14ac:dyDescent="0.3">
      <c r="AB165" s="237"/>
      <c r="AC165" s="237"/>
      <c r="AD165" s="1"/>
      <c r="AE165" s="237"/>
      <c r="AF165" s="1"/>
      <c r="AG165" s="1"/>
      <c r="AH165" s="233"/>
      <c r="AI165" s="237"/>
      <c r="AJ165" s="233"/>
      <c r="AK165" s="233"/>
    </row>
    <row r="166" spans="28:37" s="113" customFormat="1" ht="15" customHeight="1" x14ac:dyDescent="0.3">
      <c r="AB166" s="237"/>
      <c r="AC166" s="237"/>
      <c r="AD166" s="1"/>
      <c r="AE166" s="237"/>
      <c r="AF166" s="1"/>
      <c r="AG166" s="1"/>
      <c r="AH166" s="233"/>
      <c r="AI166" s="237"/>
      <c r="AJ166" s="233"/>
      <c r="AK166" s="233"/>
    </row>
    <row r="167" spans="28:37" s="113" customFormat="1" ht="15" customHeight="1" x14ac:dyDescent="0.3">
      <c r="AB167" s="237"/>
      <c r="AC167" s="237"/>
      <c r="AD167" s="1"/>
      <c r="AE167" s="237"/>
      <c r="AF167" s="1"/>
      <c r="AG167" s="1"/>
      <c r="AH167" s="233"/>
      <c r="AI167" s="237"/>
      <c r="AJ167" s="233"/>
      <c r="AK167" s="233"/>
    </row>
    <row r="168" spans="28:37" s="113" customFormat="1" ht="15" customHeight="1" x14ac:dyDescent="0.3">
      <c r="AB168" s="237"/>
      <c r="AC168" s="237"/>
      <c r="AD168" s="1"/>
      <c r="AE168" s="237"/>
      <c r="AF168" s="1"/>
      <c r="AG168" s="1"/>
      <c r="AH168" s="233"/>
      <c r="AI168" s="237"/>
      <c r="AJ168" s="233"/>
      <c r="AK168" s="233"/>
    </row>
    <row r="169" spans="28:37" s="113" customFormat="1" ht="15" customHeight="1" x14ac:dyDescent="0.3">
      <c r="AB169" s="237"/>
      <c r="AC169" s="237"/>
      <c r="AD169" s="1"/>
      <c r="AE169" s="237"/>
      <c r="AF169" s="1"/>
      <c r="AG169" s="1"/>
      <c r="AH169" s="233"/>
      <c r="AI169" s="237"/>
      <c r="AJ169" s="233"/>
      <c r="AK169" s="233"/>
    </row>
    <row r="170" spans="28:37" s="113" customFormat="1" ht="15" customHeight="1" x14ac:dyDescent="0.3">
      <c r="AB170" s="237"/>
      <c r="AC170" s="237"/>
      <c r="AD170" s="1"/>
      <c r="AE170" s="237"/>
      <c r="AF170" s="1"/>
      <c r="AG170" s="1"/>
      <c r="AH170" s="233"/>
      <c r="AI170" s="237"/>
      <c r="AJ170" s="233"/>
      <c r="AK170" s="233"/>
    </row>
    <row r="171" spans="28:37" s="113" customFormat="1" ht="15" customHeight="1" x14ac:dyDescent="0.3">
      <c r="AB171" s="237"/>
      <c r="AC171" s="237"/>
      <c r="AD171" s="1"/>
      <c r="AE171" s="237"/>
      <c r="AF171" s="1"/>
      <c r="AG171" s="1"/>
      <c r="AH171" s="233"/>
      <c r="AI171" s="237"/>
      <c r="AJ171" s="233"/>
      <c r="AK171" s="233"/>
    </row>
    <row r="172" spans="28:37" s="113" customFormat="1" ht="15" customHeight="1" x14ac:dyDescent="0.3">
      <c r="AB172" s="237"/>
      <c r="AC172" s="237"/>
      <c r="AD172" s="1"/>
      <c r="AE172" s="237"/>
      <c r="AF172" s="1"/>
      <c r="AG172" s="1"/>
      <c r="AH172" s="233"/>
      <c r="AI172" s="237"/>
      <c r="AJ172" s="233"/>
      <c r="AK172" s="233"/>
    </row>
    <row r="173" spans="28:37" s="113" customFormat="1" ht="15" customHeight="1" x14ac:dyDescent="0.3">
      <c r="AB173" s="237"/>
      <c r="AC173" s="237"/>
      <c r="AD173" s="1"/>
      <c r="AE173" s="237"/>
      <c r="AF173" s="1"/>
      <c r="AG173" s="1"/>
      <c r="AH173" s="233"/>
      <c r="AI173" s="237"/>
      <c r="AJ173" s="233"/>
      <c r="AK173" s="233"/>
    </row>
    <row r="174" spans="28:37" s="113" customFormat="1" ht="15" customHeight="1" x14ac:dyDescent="0.3">
      <c r="AB174" s="237"/>
      <c r="AC174" s="237"/>
      <c r="AD174" s="1"/>
      <c r="AE174" s="237"/>
      <c r="AF174" s="1"/>
      <c r="AG174" s="1"/>
      <c r="AH174" s="233"/>
      <c r="AI174" s="237"/>
      <c r="AJ174" s="233"/>
      <c r="AK174" s="233"/>
    </row>
    <row r="175" spans="28:37" s="113" customFormat="1" ht="15" customHeight="1" x14ac:dyDescent="0.3">
      <c r="AB175" s="237"/>
      <c r="AC175" s="237"/>
      <c r="AD175" s="1"/>
      <c r="AE175" s="237"/>
      <c r="AF175" s="1"/>
      <c r="AG175" s="1"/>
      <c r="AH175" s="233"/>
      <c r="AI175" s="237"/>
      <c r="AJ175" s="233"/>
      <c r="AK175" s="233"/>
    </row>
    <row r="176" spans="28:37" s="113" customFormat="1" ht="15" customHeight="1" x14ac:dyDescent="0.3">
      <c r="AB176" s="237"/>
      <c r="AC176" s="237"/>
      <c r="AD176" s="1"/>
      <c r="AE176" s="237"/>
      <c r="AF176" s="1"/>
      <c r="AG176" s="1"/>
      <c r="AH176" s="233"/>
      <c r="AI176" s="237"/>
      <c r="AJ176" s="233"/>
      <c r="AK176" s="233"/>
    </row>
    <row r="177" spans="28:37" s="113" customFormat="1" ht="15" customHeight="1" x14ac:dyDescent="0.3">
      <c r="AB177" s="237"/>
      <c r="AC177" s="237"/>
      <c r="AD177" s="1"/>
      <c r="AE177" s="237"/>
      <c r="AF177" s="1"/>
      <c r="AG177" s="1"/>
      <c r="AH177" s="233"/>
      <c r="AI177" s="237"/>
      <c r="AJ177" s="233"/>
      <c r="AK177" s="233"/>
    </row>
    <row r="178" spans="28:37" s="113" customFormat="1" ht="15" customHeight="1" x14ac:dyDescent="0.3">
      <c r="AB178" s="237"/>
      <c r="AC178" s="237"/>
      <c r="AD178" s="1"/>
      <c r="AE178" s="237"/>
      <c r="AF178" s="1"/>
      <c r="AG178" s="1"/>
      <c r="AH178" s="233"/>
      <c r="AI178" s="237"/>
      <c r="AJ178" s="233"/>
      <c r="AK178" s="233"/>
    </row>
    <row r="179" spans="28:37" s="113" customFormat="1" ht="15" customHeight="1" x14ac:dyDescent="0.3">
      <c r="AB179" s="237"/>
      <c r="AC179" s="237"/>
      <c r="AD179" s="1"/>
      <c r="AE179" s="237"/>
      <c r="AF179" s="1"/>
      <c r="AG179" s="1"/>
      <c r="AH179" s="233"/>
      <c r="AI179" s="237"/>
      <c r="AJ179" s="233"/>
      <c r="AK179" s="233"/>
    </row>
    <row r="180" spans="28:37" s="113" customFormat="1" ht="15" customHeight="1" x14ac:dyDescent="0.3">
      <c r="AB180" s="237"/>
      <c r="AC180" s="237"/>
      <c r="AD180" s="1"/>
      <c r="AE180" s="237"/>
      <c r="AF180" s="1"/>
      <c r="AG180" s="1"/>
      <c r="AH180" s="233"/>
      <c r="AI180" s="237"/>
      <c r="AJ180" s="233"/>
      <c r="AK180" s="233"/>
    </row>
    <row r="181" spans="28:37" s="113" customFormat="1" ht="15" customHeight="1" x14ac:dyDescent="0.3">
      <c r="AB181" s="237"/>
      <c r="AC181" s="237"/>
      <c r="AD181" s="1"/>
      <c r="AE181" s="237"/>
      <c r="AF181" s="1"/>
      <c r="AG181" s="1"/>
      <c r="AH181" s="233"/>
      <c r="AI181" s="237"/>
      <c r="AJ181" s="233"/>
      <c r="AK181" s="233"/>
    </row>
    <row r="182" spans="28:37" s="113" customFormat="1" ht="15" customHeight="1" x14ac:dyDescent="0.3">
      <c r="AB182" s="237"/>
      <c r="AC182" s="237"/>
      <c r="AD182" s="1"/>
      <c r="AE182" s="237"/>
      <c r="AF182" s="1"/>
      <c r="AG182" s="1"/>
      <c r="AH182" s="233"/>
      <c r="AI182" s="237"/>
      <c r="AJ182" s="233"/>
      <c r="AK182" s="233"/>
    </row>
    <row r="183" spans="28:37" s="113" customFormat="1" ht="15" customHeight="1" x14ac:dyDescent="0.3">
      <c r="AB183" s="237"/>
      <c r="AC183" s="237"/>
      <c r="AD183" s="1"/>
      <c r="AE183" s="237"/>
      <c r="AF183" s="1"/>
      <c r="AG183" s="1"/>
      <c r="AH183" s="233"/>
      <c r="AI183" s="237"/>
      <c r="AJ183" s="233"/>
      <c r="AK183" s="233"/>
    </row>
    <row r="184" spans="28:37" s="113" customFormat="1" ht="15" customHeight="1" x14ac:dyDescent="0.3">
      <c r="AB184" s="237"/>
      <c r="AC184" s="237"/>
      <c r="AD184" s="1"/>
      <c r="AE184" s="237"/>
      <c r="AF184" s="1"/>
      <c r="AG184" s="1"/>
      <c r="AH184" s="233"/>
      <c r="AI184" s="237"/>
      <c r="AJ184" s="233"/>
      <c r="AK184" s="233"/>
    </row>
    <row r="185" spans="28:37" s="113" customFormat="1" ht="15" customHeight="1" x14ac:dyDescent="0.3">
      <c r="AB185" s="237"/>
      <c r="AC185" s="237"/>
      <c r="AD185" s="1"/>
      <c r="AE185" s="237"/>
      <c r="AF185" s="1"/>
      <c r="AG185" s="1"/>
      <c r="AH185" s="233"/>
      <c r="AI185" s="237"/>
      <c r="AJ185" s="233"/>
      <c r="AK185" s="233"/>
    </row>
    <row r="186" spans="28:37" s="113" customFormat="1" ht="15" customHeight="1" x14ac:dyDescent="0.3">
      <c r="AB186" s="237"/>
      <c r="AC186" s="237"/>
      <c r="AD186" s="1"/>
      <c r="AE186" s="237"/>
      <c r="AF186" s="1"/>
      <c r="AG186" s="1"/>
      <c r="AH186" s="233"/>
      <c r="AI186" s="237"/>
      <c r="AJ186" s="233"/>
      <c r="AK186" s="233"/>
    </row>
    <row r="187" spans="28:37" s="113" customFormat="1" ht="15" customHeight="1" x14ac:dyDescent="0.3">
      <c r="AB187" s="237"/>
      <c r="AC187" s="237"/>
      <c r="AD187" s="1"/>
      <c r="AE187" s="237"/>
      <c r="AF187" s="1"/>
      <c r="AG187" s="1"/>
      <c r="AH187" s="233"/>
      <c r="AI187" s="237"/>
      <c r="AJ187" s="233"/>
      <c r="AK187" s="233"/>
    </row>
    <row r="188" spans="28:37" s="113" customFormat="1" ht="15" customHeight="1" x14ac:dyDescent="0.3">
      <c r="AB188" s="237"/>
      <c r="AC188" s="237"/>
      <c r="AD188" s="1"/>
      <c r="AE188" s="237"/>
      <c r="AF188" s="1"/>
      <c r="AG188" s="1"/>
      <c r="AH188" s="233"/>
      <c r="AI188" s="237"/>
      <c r="AJ188" s="233"/>
      <c r="AK188" s="233"/>
    </row>
    <row r="189" spans="28:37" s="113" customFormat="1" ht="15" customHeight="1" x14ac:dyDescent="0.3">
      <c r="AB189" s="237"/>
      <c r="AC189" s="237"/>
      <c r="AD189" s="1"/>
      <c r="AE189" s="237"/>
      <c r="AF189" s="1"/>
      <c r="AG189" s="1"/>
      <c r="AH189" s="233"/>
      <c r="AI189" s="237"/>
      <c r="AJ189" s="233"/>
      <c r="AK189" s="233"/>
    </row>
    <row r="190" spans="28:37" s="113" customFormat="1" ht="15" customHeight="1" x14ac:dyDescent="0.3">
      <c r="AB190" s="237"/>
      <c r="AC190" s="237"/>
      <c r="AD190" s="1"/>
      <c r="AE190" s="237"/>
      <c r="AF190" s="1"/>
      <c r="AG190" s="1"/>
      <c r="AH190" s="233"/>
      <c r="AI190" s="237"/>
      <c r="AJ190" s="233"/>
      <c r="AK190" s="233"/>
    </row>
    <row r="191" spans="28:37" s="113" customFormat="1" ht="15" customHeight="1" x14ac:dyDescent="0.3">
      <c r="AB191" s="237"/>
      <c r="AC191" s="237"/>
      <c r="AD191" s="1"/>
      <c r="AE191" s="237"/>
      <c r="AF191" s="1"/>
      <c r="AG191" s="1"/>
      <c r="AH191" s="233"/>
      <c r="AI191" s="237"/>
      <c r="AJ191" s="233"/>
      <c r="AK191" s="233"/>
    </row>
    <row r="192" spans="28:37" s="113" customFormat="1" ht="15" customHeight="1" x14ac:dyDescent="0.3">
      <c r="AB192" s="237"/>
      <c r="AC192" s="237"/>
      <c r="AD192" s="1"/>
      <c r="AE192" s="237"/>
      <c r="AF192" s="1"/>
      <c r="AG192" s="1"/>
      <c r="AH192" s="233"/>
      <c r="AI192" s="237"/>
      <c r="AJ192" s="233"/>
      <c r="AK192" s="233"/>
    </row>
    <row r="193" spans="27:37" s="113" customFormat="1" ht="15" customHeight="1" x14ac:dyDescent="0.3">
      <c r="AA193" s="102"/>
      <c r="AB193" s="237"/>
      <c r="AC193" s="237"/>
      <c r="AD193" s="1"/>
      <c r="AE193" s="237"/>
      <c r="AF193" s="1"/>
      <c r="AG193" s="1"/>
      <c r="AH193" s="233"/>
      <c r="AI193" s="237"/>
      <c r="AJ193" s="233"/>
      <c r="AK193" s="233"/>
    </row>
    <row r="194" spans="27:37" s="113" customFormat="1" ht="15" customHeight="1" x14ac:dyDescent="0.3">
      <c r="AA194" s="102"/>
      <c r="AB194" s="237"/>
      <c r="AC194" s="237"/>
      <c r="AD194" s="1"/>
      <c r="AE194" s="237"/>
      <c r="AF194" s="1"/>
      <c r="AG194" s="1"/>
      <c r="AH194" s="233"/>
      <c r="AI194" s="237"/>
      <c r="AJ194" s="233"/>
      <c r="AK194" s="233"/>
    </row>
    <row r="195" spans="27:37" s="113" customFormat="1" ht="15" customHeight="1" x14ac:dyDescent="0.3">
      <c r="AA195" s="102"/>
      <c r="AB195" s="237"/>
      <c r="AC195" s="237"/>
      <c r="AD195" s="1"/>
      <c r="AE195" s="237"/>
      <c r="AF195" s="1"/>
      <c r="AG195" s="1"/>
      <c r="AH195" s="233"/>
      <c r="AI195" s="237"/>
      <c r="AJ195" s="233"/>
      <c r="AK195" s="233"/>
    </row>
    <row r="196" spans="27:37" s="113" customFormat="1" ht="15" customHeight="1" x14ac:dyDescent="0.3">
      <c r="AA196" s="102"/>
      <c r="AB196" s="237"/>
      <c r="AC196" s="237"/>
      <c r="AD196" s="1"/>
      <c r="AE196" s="237"/>
      <c r="AF196" s="1"/>
      <c r="AG196" s="1"/>
      <c r="AH196" s="233"/>
      <c r="AI196" s="237"/>
      <c r="AJ196" s="233"/>
      <c r="AK196" s="233"/>
    </row>
    <row r="197" spans="27:37" s="113" customFormat="1" ht="15" customHeight="1" x14ac:dyDescent="0.3">
      <c r="AA197" s="102"/>
      <c r="AB197" s="237"/>
      <c r="AC197" s="237"/>
      <c r="AD197" s="1"/>
      <c r="AE197" s="237"/>
      <c r="AF197" s="1"/>
      <c r="AG197" s="1"/>
      <c r="AH197" s="233"/>
      <c r="AI197" s="237"/>
      <c r="AJ197" s="233"/>
      <c r="AK197" s="233"/>
    </row>
    <row r="198" spans="27:37" s="113" customFormat="1" ht="15" customHeight="1" x14ac:dyDescent="0.3">
      <c r="AA198" s="247"/>
      <c r="AB198" s="237"/>
      <c r="AC198" s="237"/>
      <c r="AD198" s="1"/>
      <c r="AE198" s="237"/>
      <c r="AF198" s="1"/>
      <c r="AG198" s="1"/>
      <c r="AH198" s="233"/>
      <c r="AI198" s="237"/>
      <c r="AJ198" s="233"/>
      <c r="AK198" s="233"/>
    </row>
    <row r="199" spans="27:37" s="113" customFormat="1" ht="15" customHeight="1" x14ac:dyDescent="0.3">
      <c r="AA199" s="102"/>
      <c r="AB199" s="237"/>
      <c r="AC199" s="237"/>
      <c r="AD199" s="1"/>
      <c r="AE199" s="237"/>
      <c r="AF199" s="1"/>
      <c r="AG199" s="1"/>
      <c r="AH199" s="233"/>
      <c r="AI199" s="237"/>
      <c r="AJ199" s="233"/>
      <c r="AK199" s="233"/>
    </row>
    <row r="200" spans="27:37" s="113" customFormat="1" ht="15" customHeight="1" x14ac:dyDescent="0.3">
      <c r="AA200" s="102"/>
      <c r="AB200" s="237"/>
      <c r="AC200" s="237"/>
      <c r="AD200" s="1"/>
      <c r="AE200" s="237"/>
      <c r="AF200" s="1"/>
      <c r="AG200" s="1"/>
      <c r="AH200" s="233"/>
      <c r="AI200" s="237"/>
      <c r="AJ200" s="233"/>
      <c r="AK200" s="233"/>
    </row>
    <row r="201" spans="27:37" s="113" customFormat="1" ht="15" customHeight="1" x14ac:dyDescent="0.3">
      <c r="AA201" s="102"/>
      <c r="AB201" s="237"/>
      <c r="AC201" s="237"/>
      <c r="AD201" s="1"/>
      <c r="AE201" s="237"/>
      <c r="AF201" s="1"/>
      <c r="AG201" s="1"/>
      <c r="AH201" s="233"/>
      <c r="AI201" s="237"/>
      <c r="AJ201" s="233"/>
      <c r="AK201" s="233"/>
    </row>
    <row r="202" spans="27:37" s="113" customFormat="1" ht="15" customHeight="1" x14ac:dyDescent="0.3">
      <c r="AA202" s="102"/>
      <c r="AB202" s="237"/>
      <c r="AC202" s="237"/>
      <c r="AD202" s="1"/>
      <c r="AE202" s="237"/>
      <c r="AF202" s="1"/>
      <c r="AG202" s="1"/>
      <c r="AH202" s="233"/>
      <c r="AI202" s="237"/>
      <c r="AJ202" s="233"/>
      <c r="AK202" s="233"/>
    </row>
    <row r="203" spans="27:37" s="113" customFormat="1" ht="15" customHeight="1" x14ac:dyDescent="0.3">
      <c r="AA203" s="102"/>
      <c r="AB203" s="237"/>
      <c r="AC203" s="237"/>
      <c r="AD203" s="1"/>
      <c r="AE203" s="237"/>
      <c r="AF203" s="1"/>
      <c r="AG203" s="1"/>
      <c r="AH203" s="233"/>
      <c r="AI203" s="237"/>
      <c r="AJ203" s="233"/>
      <c r="AK203" s="233"/>
    </row>
    <row r="204" spans="27:37" s="113" customFormat="1" ht="15" customHeight="1" x14ac:dyDescent="0.3">
      <c r="AA204" s="102"/>
      <c r="AB204" s="237"/>
      <c r="AC204" s="237"/>
      <c r="AD204" s="1"/>
      <c r="AE204" s="237"/>
      <c r="AF204" s="1"/>
      <c r="AG204" s="1"/>
      <c r="AH204" s="233"/>
      <c r="AI204" s="237"/>
      <c r="AJ204" s="233"/>
      <c r="AK204" s="233"/>
    </row>
    <row r="205" spans="27:37" s="113" customFormat="1" ht="15" customHeight="1" x14ac:dyDescent="0.3">
      <c r="AA205" s="102"/>
      <c r="AB205" s="237"/>
      <c r="AC205" s="237"/>
      <c r="AD205" s="1"/>
      <c r="AE205" s="237"/>
      <c r="AF205" s="1"/>
      <c r="AG205" s="1"/>
      <c r="AH205" s="233"/>
      <c r="AI205" s="237"/>
      <c r="AJ205" s="233"/>
      <c r="AK205" s="233"/>
    </row>
    <row r="206" spans="27:37" s="113" customFormat="1" ht="15" customHeight="1" x14ac:dyDescent="0.3">
      <c r="AA206" s="102"/>
      <c r="AB206" s="237"/>
      <c r="AC206" s="237"/>
      <c r="AD206" s="1"/>
      <c r="AE206" s="237"/>
      <c r="AF206" s="1"/>
      <c r="AG206" s="1"/>
      <c r="AH206" s="233"/>
      <c r="AI206" s="237"/>
      <c r="AJ206" s="233"/>
      <c r="AK206" s="233"/>
    </row>
    <row r="207" spans="27:37" s="113" customFormat="1" ht="15" customHeight="1" x14ac:dyDescent="0.3">
      <c r="AA207" s="102"/>
      <c r="AB207" s="237"/>
      <c r="AC207" s="237"/>
      <c r="AD207" s="1"/>
      <c r="AE207" s="237"/>
      <c r="AF207" s="1"/>
      <c r="AG207" s="1"/>
      <c r="AH207" s="233"/>
      <c r="AI207" s="237"/>
      <c r="AJ207" s="233"/>
      <c r="AK207" s="233"/>
    </row>
    <row r="208" spans="27:37" s="113" customFormat="1" ht="15" customHeight="1" x14ac:dyDescent="0.3">
      <c r="AA208" s="102"/>
      <c r="AB208" s="237"/>
      <c r="AC208" s="237"/>
      <c r="AD208" s="1"/>
      <c r="AE208" s="237"/>
      <c r="AF208" s="1"/>
      <c r="AG208" s="1"/>
      <c r="AH208" s="233"/>
      <c r="AI208" s="237"/>
      <c r="AJ208" s="233"/>
      <c r="AK208" s="233"/>
    </row>
    <row r="209" spans="28:37" s="113" customFormat="1" ht="15" customHeight="1" x14ac:dyDescent="0.3">
      <c r="AB209" s="237"/>
      <c r="AC209" s="237"/>
      <c r="AD209" s="1"/>
      <c r="AE209" s="237"/>
      <c r="AF209" s="1"/>
      <c r="AG209" s="1"/>
      <c r="AH209" s="233"/>
      <c r="AI209" s="237"/>
      <c r="AJ209" s="233"/>
      <c r="AK209" s="233"/>
    </row>
    <row r="210" spans="28:37" s="113" customFormat="1" ht="15" customHeight="1" x14ac:dyDescent="0.3">
      <c r="AB210" s="237"/>
      <c r="AC210" s="237"/>
      <c r="AD210" s="1"/>
      <c r="AE210" s="237"/>
      <c r="AF210" s="1"/>
      <c r="AG210" s="1"/>
      <c r="AH210" s="233"/>
      <c r="AI210" s="237"/>
      <c r="AJ210" s="233"/>
      <c r="AK210" s="233"/>
    </row>
    <row r="211" spans="28:37" s="113" customFormat="1" ht="15" customHeight="1" x14ac:dyDescent="0.3">
      <c r="AB211" s="237"/>
      <c r="AC211" s="237"/>
      <c r="AD211" s="1"/>
      <c r="AE211" s="237"/>
      <c r="AF211" s="1"/>
      <c r="AG211" s="1"/>
      <c r="AH211" s="233"/>
      <c r="AI211" s="237"/>
      <c r="AJ211" s="233"/>
      <c r="AK211" s="233"/>
    </row>
    <row r="212" spans="28:37" s="113" customFormat="1" ht="15" customHeight="1" x14ac:dyDescent="0.3">
      <c r="AB212" s="237"/>
      <c r="AC212" s="237"/>
      <c r="AD212" s="1"/>
      <c r="AE212" s="237"/>
      <c r="AF212" s="1"/>
      <c r="AG212" s="1"/>
      <c r="AH212" s="233"/>
      <c r="AI212" s="237"/>
      <c r="AJ212" s="233"/>
      <c r="AK212" s="233"/>
    </row>
    <row r="213" spans="28:37" s="113" customFormat="1" ht="15" customHeight="1" x14ac:dyDescent="0.3">
      <c r="AB213" s="237"/>
      <c r="AC213" s="237"/>
      <c r="AD213" s="1"/>
      <c r="AE213" s="237"/>
      <c r="AF213" s="1"/>
      <c r="AG213" s="1"/>
      <c r="AH213" s="233"/>
      <c r="AI213" s="237"/>
      <c r="AJ213" s="233"/>
      <c r="AK213" s="233"/>
    </row>
    <row r="214" spans="28:37" s="113" customFormat="1" ht="15" customHeight="1" x14ac:dyDescent="0.3">
      <c r="AB214" s="237"/>
      <c r="AC214" s="237"/>
      <c r="AD214" s="1"/>
      <c r="AE214" s="237"/>
      <c r="AF214" s="1"/>
      <c r="AG214" s="1"/>
      <c r="AH214" s="233"/>
      <c r="AI214" s="237"/>
      <c r="AJ214" s="233"/>
      <c r="AK214" s="233"/>
    </row>
    <row r="215" spans="28:37" s="113" customFormat="1" ht="15" customHeight="1" x14ac:dyDescent="0.3">
      <c r="AB215" s="237"/>
      <c r="AC215" s="237"/>
      <c r="AD215" s="1"/>
      <c r="AE215" s="237"/>
      <c r="AF215" s="1"/>
      <c r="AG215" s="1"/>
      <c r="AH215" s="233"/>
      <c r="AI215" s="237"/>
      <c r="AJ215" s="233"/>
      <c r="AK215" s="233"/>
    </row>
    <row r="216" spans="28:37" s="113" customFormat="1" ht="15" customHeight="1" x14ac:dyDescent="0.3">
      <c r="AB216" s="237"/>
      <c r="AC216" s="237"/>
      <c r="AD216" s="1"/>
      <c r="AE216" s="237"/>
      <c r="AF216" s="1"/>
      <c r="AG216" s="1"/>
      <c r="AH216" s="233"/>
      <c r="AI216" s="237"/>
      <c r="AJ216" s="233"/>
      <c r="AK216" s="233"/>
    </row>
    <row r="217" spans="28:37" s="113" customFormat="1" ht="15" customHeight="1" x14ac:dyDescent="0.3">
      <c r="AB217" s="237"/>
      <c r="AC217" s="237"/>
      <c r="AD217" s="1"/>
      <c r="AE217" s="237"/>
      <c r="AF217" s="1"/>
      <c r="AG217" s="1"/>
      <c r="AH217" s="233"/>
      <c r="AI217" s="237"/>
      <c r="AJ217" s="233"/>
      <c r="AK217" s="233"/>
    </row>
    <row r="218" spans="28:37" s="113" customFormat="1" ht="15" customHeight="1" x14ac:dyDescent="0.3">
      <c r="AB218" s="237"/>
      <c r="AC218" s="237"/>
      <c r="AD218" s="1"/>
      <c r="AE218" s="237"/>
      <c r="AF218" s="1"/>
      <c r="AG218" s="1"/>
      <c r="AH218" s="233"/>
      <c r="AI218" s="237"/>
      <c r="AJ218" s="233"/>
      <c r="AK218" s="233"/>
    </row>
    <row r="219" spans="28:37" s="113" customFormat="1" ht="15" customHeight="1" x14ac:dyDescent="0.3">
      <c r="AB219" s="237"/>
      <c r="AC219" s="237"/>
      <c r="AD219" s="1"/>
      <c r="AE219" s="237"/>
      <c r="AF219" s="1"/>
      <c r="AG219" s="1"/>
      <c r="AH219" s="233"/>
      <c r="AI219" s="237"/>
      <c r="AJ219" s="233"/>
      <c r="AK219" s="233"/>
    </row>
    <row r="220" spans="28:37" s="113" customFormat="1" ht="15" customHeight="1" x14ac:dyDescent="0.3">
      <c r="AB220" s="237"/>
      <c r="AC220" s="237"/>
      <c r="AD220" s="1"/>
      <c r="AE220" s="237"/>
      <c r="AF220" s="1"/>
      <c r="AG220" s="1"/>
      <c r="AH220" s="233"/>
      <c r="AI220" s="237"/>
      <c r="AJ220" s="233"/>
      <c r="AK220" s="233"/>
    </row>
    <row r="221" spans="28:37" s="113" customFormat="1" ht="15" customHeight="1" x14ac:dyDescent="0.3">
      <c r="AB221" s="237"/>
      <c r="AC221" s="237"/>
      <c r="AD221" s="1"/>
      <c r="AE221" s="237"/>
      <c r="AF221" s="1"/>
      <c r="AG221" s="1"/>
      <c r="AH221" s="233"/>
      <c r="AI221" s="237"/>
      <c r="AJ221" s="233"/>
      <c r="AK221" s="233"/>
    </row>
    <row r="222" spans="28:37" s="113" customFormat="1" ht="15" customHeight="1" x14ac:dyDescent="0.3">
      <c r="AB222" s="237"/>
      <c r="AC222" s="237"/>
      <c r="AD222" s="1"/>
      <c r="AE222" s="237"/>
      <c r="AF222" s="1"/>
      <c r="AG222" s="1"/>
      <c r="AH222" s="233"/>
      <c r="AI222" s="237"/>
      <c r="AJ222" s="233"/>
      <c r="AK222" s="233"/>
    </row>
    <row r="223" spans="28:37" s="113" customFormat="1" ht="15" customHeight="1" x14ac:dyDescent="0.3">
      <c r="AB223" s="237"/>
      <c r="AC223" s="237"/>
      <c r="AD223" s="1"/>
      <c r="AE223" s="237"/>
      <c r="AF223" s="1"/>
      <c r="AG223" s="1"/>
      <c r="AH223" s="233"/>
      <c r="AI223" s="237"/>
      <c r="AJ223" s="233"/>
      <c r="AK223" s="233"/>
    </row>
    <row r="224" spans="28:37" s="113" customFormat="1" ht="15" customHeight="1" x14ac:dyDescent="0.3">
      <c r="AB224" s="237"/>
      <c r="AC224" s="237"/>
      <c r="AD224" s="1"/>
      <c r="AE224" s="237"/>
      <c r="AF224" s="1"/>
      <c r="AG224" s="1"/>
      <c r="AH224" s="233"/>
      <c r="AI224" s="237"/>
      <c r="AJ224" s="233"/>
      <c r="AK224" s="233"/>
    </row>
    <row r="225" spans="28:37" s="113" customFormat="1" ht="15" customHeight="1" x14ac:dyDescent="0.3">
      <c r="AB225" s="237"/>
      <c r="AC225" s="237"/>
      <c r="AD225" s="1"/>
      <c r="AE225" s="237"/>
      <c r="AF225" s="1"/>
      <c r="AG225" s="1"/>
      <c r="AH225" s="233"/>
      <c r="AI225" s="237"/>
      <c r="AJ225" s="233"/>
      <c r="AK225" s="233"/>
    </row>
    <row r="226" spans="28:37" s="113" customFormat="1" ht="15" customHeight="1" x14ac:dyDescent="0.3">
      <c r="AB226" s="237"/>
      <c r="AC226" s="237"/>
      <c r="AD226" s="1"/>
      <c r="AE226" s="237"/>
      <c r="AF226" s="1"/>
      <c r="AG226" s="1"/>
      <c r="AH226" s="233"/>
      <c r="AI226" s="237"/>
      <c r="AJ226" s="233"/>
      <c r="AK226" s="233"/>
    </row>
    <row r="227" spans="28:37" s="113" customFormat="1" ht="15" customHeight="1" x14ac:dyDescent="0.3">
      <c r="AB227" s="237"/>
      <c r="AC227" s="237"/>
      <c r="AD227" s="1"/>
      <c r="AE227" s="237"/>
      <c r="AF227" s="1"/>
      <c r="AG227" s="1"/>
      <c r="AH227" s="233"/>
      <c r="AI227" s="237"/>
      <c r="AJ227" s="233"/>
      <c r="AK227" s="233"/>
    </row>
    <row r="228" spans="28:37" s="113" customFormat="1" ht="15" customHeight="1" x14ac:dyDescent="0.3">
      <c r="AB228" s="237"/>
      <c r="AC228" s="237"/>
      <c r="AD228" s="1"/>
      <c r="AE228" s="237"/>
      <c r="AF228" s="1"/>
      <c r="AG228" s="1"/>
      <c r="AH228" s="233"/>
      <c r="AI228" s="237"/>
      <c r="AJ228" s="233"/>
      <c r="AK228" s="233"/>
    </row>
    <row r="229" spans="28:37" s="113" customFormat="1" ht="15" customHeight="1" x14ac:dyDescent="0.3">
      <c r="AB229" s="237"/>
      <c r="AC229" s="237"/>
      <c r="AD229" s="1"/>
      <c r="AE229" s="237"/>
      <c r="AF229" s="1"/>
      <c r="AG229" s="1"/>
      <c r="AH229" s="233"/>
      <c r="AI229" s="237"/>
      <c r="AJ229" s="233"/>
      <c r="AK229" s="233"/>
    </row>
    <row r="230" spans="28:37" s="113" customFormat="1" ht="15" customHeight="1" x14ac:dyDescent="0.3">
      <c r="AB230" s="237"/>
      <c r="AC230" s="237"/>
      <c r="AD230" s="1"/>
      <c r="AE230" s="237"/>
      <c r="AF230" s="1"/>
      <c r="AG230" s="1"/>
      <c r="AH230" s="233"/>
      <c r="AI230" s="237"/>
      <c r="AJ230" s="233"/>
      <c r="AK230" s="233"/>
    </row>
    <row r="231" spans="28:37" s="113" customFormat="1" ht="15" customHeight="1" x14ac:dyDescent="0.3">
      <c r="AB231" s="237"/>
      <c r="AC231" s="237"/>
      <c r="AD231" s="1"/>
      <c r="AE231" s="237"/>
      <c r="AF231" s="1"/>
      <c r="AG231" s="1"/>
      <c r="AH231" s="233"/>
      <c r="AI231" s="237"/>
      <c r="AJ231" s="233"/>
      <c r="AK231" s="233"/>
    </row>
    <row r="232" spans="28:37" s="113" customFormat="1" ht="15" customHeight="1" x14ac:dyDescent="0.3">
      <c r="AB232" s="237"/>
      <c r="AC232" s="237"/>
      <c r="AD232" s="1"/>
      <c r="AE232" s="237"/>
      <c r="AF232" s="1"/>
      <c r="AG232" s="1"/>
      <c r="AH232" s="233"/>
      <c r="AI232" s="237"/>
      <c r="AJ232" s="233"/>
      <c r="AK232" s="233"/>
    </row>
    <row r="233" spans="28:37" s="113" customFormat="1" ht="15" customHeight="1" x14ac:dyDescent="0.3">
      <c r="AB233" s="237"/>
      <c r="AC233" s="237"/>
      <c r="AD233" s="1"/>
      <c r="AE233" s="237"/>
      <c r="AF233" s="1"/>
      <c r="AG233" s="1"/>
      <c r="AH233" s="233"/>
      <c r="AI233" s="237"/>
      <c r="AJ233" s="233"/>
      <c r="AK233" s="233"/>
    </row>
    <row r="234" spans="28:37" s="113" customFormat="1" ht="15" customHeight="1" x14ac:dyDescent="0.3">
      <c r="AB234" s="237"/>
      <c r="AC234" s="237"/>
      <c r="AD234" s="1"/>
      <c r="AE234" s="237"/>
      <c r="AF234" s="1"/>
      <c r="AG234" s="1"/>
      <c r="AH234" s="233"/>
      <c r="AI234" s="237"/>
      <c r="AJ234" s="233"/>
      <c r="AK234" s="233"/>
    </row>
    <row r="235" spans="28:37" s="113" customFormat="1" ht="15" customHeight="1" x14ac:dyDescent="0.3">
      <c r="AB235" s="237"/>
      <c r="AC235" s="237"/>
      <c r="AD235" s="1"/>
      <c r="AE235" s="237"/>
      <c r="AF235" s="1"/>
      <c r="AG235" s="1"/>
      <c r="AH235" s="233"/>
      <c r="AI235" s="237"/>
      <c r="AJ235" s="233"/>
      <c r="AK235" s="233"/>
    </row>
    <row r="236" spans="28:37" s="113" customFormat="1" ht="15" customHeight="1" x14ac:dyDescent="0.3">
      <c r="AB236" s="237"/>
      <c r="AC236" s="237"/>
      <c r="AD236" s="1"/>
      <c r="AE236" s="237"/>
      <c r="AF236" s="1"/>
      <c r="AG236" s="1"/>
      <c r="AH236" s="233"/>
      <c r="AI236" s="237"/>
      <c r="AJ236" s="233"/>
      <c r="AK236" s="233"/>
    </row>
    <row r="237" spans="28:37" s="113" customFormat="1" ht="15" customHeight="1" x14ac:dyDescent="0.3">
      <c r="AB237" s="237"/>
      <c r="AC237" s="237"/>
      <c r="AD237" s="1"/>
      <c r="AE237" s="237"/>
      <c r="AF237" s="1"/>
      <c r="AG237" s="1"/>
      <c r="AH237" s="233"/>
      <c r="AI237" s="237"/>
      <c r="AJ237" s="233"/>
      <c r="AK237" s="233"/>
    </row>
    <row r="238" spans="28:37" s="113" customFormat="1" ht="15" customHeight="1" x14ac:dyDescent="0.3">
      <c r="AB238" s="237"/>
      <c r="AC238" s="237"/>
      <c r="AD238" s="1"/>
      <c r="AE238" s="237"/>
      <c r="AF238" s="1"/>
      <c r="AG238" s="1"/>
      <c r="AH238" s="233"/>
      <c r="AI238" s="237"/>
      <c r="AJ238" s="233"/>
      <c r="AK238" s="233"/>
    </row>
    <row r="239" spans="28:37" s="113" customFormat="1" ht="15" customHeight="1" x14ac:dyDescent="0.3">
      <c r="AB239" s="237"/>
      <c r="AC239" s="237"/>
      <c r="AD239" s="1"/>
      <c r="AE239" s="237"/>
      <c r="AF239" s="1"/>
      <c r="AG239" s="1"/>
      <c r="AH239" s="233"/>
      <c r="AI239" s="237"/>
      <c r="AJ239" s="233"/>
      <c r="AK239" s="233"/>
    </row>
    <row r="240" spans="28:37" s="113" customFormat="1" ht="15" customHeight="1" x14ac:dyDescent="0.3">
      <c r="AB240" s="237"/>
      <c r="AC240" s="237"/>
      <c r="AD240" s="1"/>
      <c r="AE240" s="237"/>
      <c r="AF240" s="1"/>
      <c r="AG240" s="1"/>
      <c r="AH240" s="233"/>
      <c r="AI240" s="237"/>
      <c r="AJ240" s="233"/>
      <c r="AK240" s="233"/>
    </row>
    <row r="241" spans="27:37" s="113" customFormat="1" ht="15" customHeight="1" x14ac:dyDescent="0.3">
      <c r="AA241" s="102"/>
      <c r="AB241" s="237"/>
      <c r="AC241" s="237"/>
      <c r="AD241" s="1"/>
      <c r="AE241" s="237"/>
      <c r="AF241" s="1"/>
      <c r="AG241" s="1"/>
      <c r="AH241" s="233"/>
      <c r="AI241" s="237"/>
      <c r="AJ241" s="233"/>
      <c r="AK241" s="233"/>
    </row>
    <row r="242" spans="27:37" s="113" customFormat="1" ht="15" customHeight="1" x14ac:dyDescent="0.3">
      <c r="AA242" s="102"/>
      <c r="AB242" s="237"/>
      <c r="AC242" s="237"/>
      <c r="AD242" s="1"/>
      <c r="AE242" s="237"/>
      <c r="AF242" s="1"/>
      <c r="AG242" s="1"/>
      <c r="AH242" s="233"/>
      <c r="AI242" s="237"/>
      <c r="AJ242" s="233"/>
      <c r="AK242" s="233"/>
    </row>
    <row r="243" spans="27:37" s="113" customFormat="1" ht="15" customHeight="1" x14ac:dyDescent="0.3">
      <c r="AA243" s="102"/>
      <c r="AB243" s="237"/>
      <c r="AC243" s="237"/>
      <c r="AD243" s="1"/>
      <c r="AE243" s="237"/>
      <c r="AF243" s="1"/>
      <c r="AG243" s="1"/>
      <c r="AH243" s="233"/>
      <c r="AI243" s="237"/>
      <c r="AJ243" s="233"/>
      <c r="AK243" s="233"/>
    </row>
    <row r="244" spans="27:37" s="113" customFormat="1" ht="15" customHeight="1" x14ac:dyDescent="0.3">
      <c r="AA244" s="102"/>
      <c r="AB244" s="237"/>
      <c r="AC244" s="237"/>
      <c r="AD244" s="1"/>
      <c r="AE244" s="237"/>
      <c r="AF244" s="1"/>
      <c r="AG244" s="1"/>
      <c r="AH244" s="233"/>
      <c r="AI244" s="237"/>
      <c r="AJ244" s="233"/>
      <c r="AK244" s="233"/>
    </row>
    <row r="245" spans="27:37" s="113" customFormat="1" ht="15" customHeight="1" x14ac:dyDescent="0.3">
      <c r="AA245" s="102"/>
      <c r="AB245" s="237"/>
      <c r="AC245" s="237"/>
      <c r="AD245" s="1"/>
      <c r="AE245" s="237"/>
      <c r="AF245" s="1"/>
      <c r="AG245" s="1"/>
      <c r="AH245" s="233"/>
      <c r="AI245" s="237"/>
      <c r="AJ245" s="233"/>
      <c r="AK245" s="233"/>
    </row>
    <row r="246" spans="27:37" s="113" customFormat="1" ht="15" customHeight="1" x14ac:dyDescent="0.3">
      <c r="AA246" s="247"/>
      <c r="AB246" s="237"/>
      <c r="AC246" s="237"/>
      <c r="AD246" s="1"/>
      <c r="AE246" s="237"/>
      <c r="AF246" s="1"/>
      <c r="AG246" s="1"/>
      <c r="AH246" s="233"/>
      <c r="AI246" s="237"/>
      <c r="AJ246" s="233"/>
      <c r="AK246" s="233"/>
    </row>
    <row r="247" spans="27:37" s="113" customFormat="1" ht="15" customHeight="1" x14ac:dyDescent="0.3">
      <c r="AA247" s="102"/>
      <c r="AB247" s="237"/>
      <c r="AC247" s="237"/>
      <c r="AD247" s="1"/>
      <c r="AE247" s="237"/>
      <c r="AF247" s="1"/>
      <c r="AG247" s="1"/>
      <c r="AH247" s="233"/>
      <c r="AI247" s="237"/>
      <c r="AJ247" s="233"/>
      <c r="AK247" s="233"/>
    </row>
    <row r="248" spans="27:37" s="113" customFormat="1" ht="15" customHeight="1" x14ac:dyDescent="0.3">
      <c r="AA248" s="102"/>
      <c r="AB248" s="237"/>
      <c r="AC248" s="237"/>
      <c r="AD248" s="1"/>
      <c r="AE248" s="237"/>
      <c r="AF248" s="1"/>
      <c r="AG248" s="1"/>
      <c r="AH248" s="233"/>
      <c r="AI248" s="237"/>
      <c r="AJ248" s="233"/>
      <c r="AK248" s="233"/>
    </row>
    <row r="249" spans="27:37" s="113" customFormat="1" ht="15" customHeight="1" x14ac:dyDescent="0.3">
      <c r="AA249" s="102"/>
      <c r="AB249" s="237"/>
      <c r="AC249" s="237"/>
      <c r="AD249" s="1"/>
      <c r="AE249" s="237"/>
      <c r="AF249" s="1"/>
      <c r="AG249" s="1"/>
      <c r="AH249" s="233"/>
      <c r="AI249" s="237"/>
      <c r="AJ249" s="233"/>
      <c r="AK249" s="233"/>
    </row>
    <row r="250" spans="27:37" s="113" customFormat="1" ht="15" customHeight="1" x14ac:dyDescent="0.3">
      <c r="AA250" s="102"/>
      <c r="AB250" s="237"/>
      <c r="AC250" s="237"/>
      <c r="AD250" s="1"/>
      <c r="AE250" s="237"/>
      <c r="AF250" s="1"/>
      <c r="AG250" s="1"/>
      <c r="AH250" s="233"/>
      <c r="AI250" s="237"/>
      <c r="AJ250" s="233"/>
      <c r="AK250" s="233"/>
    </row>
    <row r="251" spans="27:37" s="113" customFormat="1" ht="15" customHeight="1" x14ac:dyDescent="0.3">
      <c r="AA251" s="102"/>
      <c r="AB251" s="237"/>
      <c r="AC251" s="237"/>
      <c r="AD251" s="1"/>
      <c r="AE251" s="237"/>
      <c r="AF251" s="1"/>
      <c r="AG251" s="1"/>
      <c r="AH251" s="233"/>
      <c r="AI251" s="237"/>
      <c r="AJ251" s="233"/>
      <c r="AK251" s="233"/>
    </row>
    <row r="252" spans="27:37" s="113" customFormat="1" ht="15" customHeight="1" x14ac:dyDescent="0.3">
      <c r="AA252" s="102"/>
      <c r="AB252" s="237"/>
      <c r="AC252" s="237"/>
      <c r="AD252" s="1"/>
      <c r="AE252" s="237"/>
      <c r="AF252" s="1"/>
      <c r="AG252" s="1"/>
      <c r="AH252" s="233"/>
      <c r="AI252" s="237"/>
      <c r="AJ252" s="233"/>
      <c r="AK252" s="233"/>
    </row>
    <row r="253" spans="27:37" s="113" customFormat="1" ht="15" customHeight="1" x14ac:dyDescent="0.3">
      <c r="AA253" s="102"/>
      <c r="AB253" s="237"/>
      <c r="AC253" s="237"/>
      <c r="AD253" s="1"/>
      <c r="AE253" s="237"/>
      <c r="AF253" s="1"/>
      <c r="AG253" s="1"/>
      <c r="AH253" s="233"/>
      <c r="AI253" s="237"/>
      <c r="AJ253" s="233"/>
      <c r="AK253" s="233"/>
    </row>
    <row r="254" spans="27:37" s="113" customFormat="1" ht="15" customHeight="1" x14ac:dyDescent="0.3">
      <c r="AA254" s="102"/>
      <c r="AB254" s="237"/>
      <c r="AC254" s="237"/>
      <c r="AD254" s="1"/>
      <c r="AE254" s="237"/>
      <c r="AF254" s="1"/>
      <c r="AG254" s="1"/>
      <c r="AH254" s="233"/>
      <c r="AI254" s="237"/>
      <c r="AJ254" s="233"/>
      <c r="AK254" s="233"/>
    </row>
    <row r="255" spans="27:37" s="113" customFormat="1" ht="15" customHeight="1" x14ac:dyDescent="0.3">
      <c r="AA255" s="102"/>
      <c r="AB255" s="237"/>
      <c r="AC255" s="237"/>
      <c r="AD255" s="1"/>
      <c r="AE255" s="237"/>
      <c r="AF255" s="1"/>
      <c r="AG255" s="1"/>
      <c r="AH255" s="233"/>
      <c r="AI255" s="237"/>
      <c r="AJ255" s="233"/>
      <c r="AK255" s="233"/>
    </row>
    <row r="256" spans="27:37" s="113" customFormat="1" ht="15" customHeight="1" x14ac:dyDescent="0.3">
      <c r="AA256" s="102"/>
      <c r="AB256" s="237"/>
      <c r="AC256" s="237"/>
      <c r="AD256" s="1"/>
      <c r="AE256" s="237"/>
      <c r="AF256" s="1"/>
      <c r="AG256" s="1"/>
      <c r="AH256" s="233"/>
      <c r="AI256" s="237"/>
      <c r="AJ256" s="233"/>
      <c r="AK256" s="233"/>
    </row>
    <row r="257" spans="28:37" s="113" customFormat="1" ht="15" customHeight="1" x14ac:dyDescent="0.3">
      <c r="AB257" s="237"/>
      <c r="AC257" s="237"/>
      <c r="AD257" s="1"/>
      <c r="AE257" s="237"/>
      <c r="AF257" s="1"/>
      <c r="AG257" s="1"/>
      <c r="AH257" s="233"/>
      <c r="AI257" s="237"/>
      <c r="AJ257" s="233"/>
      <c r="AK257" s="233"/>
    </row>
    <row r="258" spans="28:37" s="113" customFormat="1" ht="15" customHeight="1" x14ac:dyDescent="0.3">
      <c r="AB258" s="237"/>
      <c r="AC258" s="237"/>
      <c r="AD258" s="1"/>
      <c r="AE258" s="237"/>
      <c r="AF258" s="1"/>
      <c r="AG258" s="1"/>
      <c r="AH258" s="233"/>
      <c r="AI258" s="237"/>
      <c r="AJ258" s="233"/>
      <c r="AK258" s="233"/>
    </row>
    <row r="259" spans="28:37" s="113" customFormat="1" ht="15" customHeight="1" x14ac:dyDescent="0.3">
      <c r="AB259" s="237"/>
      <c r="AC259" s="237"/>
      <c r="AD259" s="1"/>
      <c r="AE259" s="237"/>
      <c r="AF259" s="1"/>
      <c r="AG259" s="1"/>
      <c r="AH259" s="233"/>
      <c r="AI259" s="237"/>
      <c r="AJ259" s="233"/>
      <c r="AK259" s="233"/>
    </row>
    <row r="260" spans="28:37" s="113" customFormat="1" ht="15" customHeight="1" x14ac:dyDescent="0.3">
      <c r="AB260" s="237"/>
      <c r="AC260" s="237"/>
      <c r="AD260" s="1"/>
      <c r="AE260" s="237"/>
      <c r="AF260" s="1"/>
      <c r="AG260" s="1"/>
      <c r="AH260" s="233"/>
      <c r="AI260" s="237"/>
      <c r="AJ260" s="233"/>
      <c r="AK260" s="233"/>
    </row>
    <row r="261" spans="28:37" s="113" customFormat="1" ht="15" customHeight="1" x14ac:dyDescent="0.3">
      <c r="AB261" s="237"/>
      <c r="AC261" s="237"/>
      <c r="AD261" s="1"/>
      <c r="AE261" s="237"/>
      <c r="AF261" s="1"/>
      <c r="AG261" s="1"/>
      <c r="AH261" s="233"/>
      <c r="AI261" s="237"/>
      <c r="AJ261" s="233"/>
      <c r="AK261" s="233"/>
    </row>
    <row r="262" spans="28:37" s="113" customFormat="1" ht="15" customHeight="1" x14ac:dyDescent="0.3">
      <c r="AB262" s="237"/>
      <c r="AC262" s="237"/>
      <c r="AD262" s="1"/>
      <c r="AE262" s="237"/>
      <c r="AF262" s="1"/>
      <c r="AG262" s="1"/>
      <c r="AH262" s="233"/>
      <c r="AI262" s="237"/>
      <c r="AJ262" s="233"/>
      <c r="AK262" s="233"/>
    </row>
    <row r="263" spans="28:37" s="113" customFormat="1" ht="15" customHeight="1" x14ac:dyDescent="0.3">
      <c r="AB263" s="237"/>
      <c r="AC263" s="237"/>
      <c r="AD263" s="1"/>
      <c r="AE263" s="237"/>
      <c r="AF263" s="1"/>
      <c r="AG263" s="1"/>
      <c r="AH263" s="233"/>
      <c r="AI263" s="237"/>
      <c r="AJ263" s="233"/>
      <c r="AK263" s="233"/>
    </row>
    <row r="264" spans="28:37" s="113" customFormat="1" ht="15" customHeight="1" x14ac:dyDescent="0.3">
      <c r="AB264" s="237"/>
      <c r="AC264" s="237"/>
      <c r="AD264" s="1"/>
      <c r="AE264" s="237"/>
      <c r="AF264" s="1"/>
      <c r="AG264" s="1"/>
      <c r="AH264" s="233"/>
      <c r="AI264" s="237"/>
      <c r="AJ264" s="233"/>
      <c r="AK264" s="233"/>
    </row>
    <row r="265" spans="28:37" s="113" customFormat="1" ht="15" customHeight="1" x14ac:dyDescent="0.3">
      <c r="AB265" s="237"/>
      <c r="AC265" s="237"/>
      <c r="AD265" s="1"/>
      <c r="AE265" s="237"/>
      <c r="AF265" s="1"/>
      <c r="AG265" s="1"/>
      <c r="AH265" s="233"/>
      <c r="AI265" s="237"/>
      <c r="AJ265" s="233"/>
      <c r="AK265" s="233"/>
    </row>
    <row r="266" spans="28:37" s="113" customFormat="1" ht="15" customHeight="1" x14ac:dyDescent="0.3">
      <c r="AB266" s="237"/>
      <c r="AC266" s="237"/>
      <c r="AD266" s="1"/>
      <c r="AE266" s="237"/>
      <c r="AF266" s="1"/>
      <c r="AG266" s="1"/>
      <c r="AH266" s="233"/>
      <c r="AI266" s="237"/>
      <c r="AJ266" s="233"/>
      <c r="AK266" s="233"/>
    </row>
    <row r="267" spans="28:37" s="113" customFormat="1" ht="15" customHeight="1" x14ac:dyDescent="0.3">
      <c r="AB267" s="237"/>
      <c r="AC267" s="237"/>
      <c r="AD267" s="1"/>
      <c r="AE267" s="237"/>
      <c r="AF267" s="1"/>
      <c r="AG267" s="1"/>
      <c r="AH267" s="233"/>
      <c r="AI267" s="237"/>
      <c r="AJ267" s="233"/>
      <c r="AK267" s="233"/>
    </row>
    <row r="268" spans="28:37" s="113" customFormat="1" ht="15" customHeight="1" x14ac:dyDescent="0.3">
      <c r="AB268" s="237"/>
      <c r="AC268" s="237"/>
      <c r="AD268" s="1"/>
      <c r="AE268" s="237"/>
      <c r="AF268" s="1"/>
      <c r="AG268" s="1"/>
      <c r="AH268" s="233"/>
      <c r="AI268" s="237"/>
      <c r="AJ268" s="233"/>
      <c r="AK268" s="233"/>
    </row>
    <row r="269" spans="28:37" s="113" customFormat="1" ht="15" customHeight="1" x14ac:dyDescent="0.3">
      <c r="AB269" s="237"/>
      <c r="AC269" s="237"/>
      <c r="AD269" s="1"/>
      <c r="AE269" s="237"/>
      <c r="AF269" s="1"/>
      <c r="AG269" s="1"/>
      <c r="AH269" s="233"/>
      <c r="AI269" s="237"/>
      <c r="AJ269" s="233"/>
      <c r="AK269" s="233"/>
    </row>
    <row r="270" spans="28:37" s="113" customFormat="1" ht="15" customHeight="1" x14ac:dyDescent="0.3">
      <c r="AB270" s="237"/>
      <c r="AC270" s="237"/>
      <c r="AD270" s="1"/>
      <c r="AE270" s="237"/>
      <c r="AF270" s="1"/>
      <c r="AG270" s="1"/>
      <c r="AH270" s="233"/>
      <c r="AI270" s="237"/>
      <c r="AJ270" s="233"/>
      <c r="AK270" s="233"/>
    </row>
    <row r="271" spans="28:37" s="113" customFormat="1" ht="15" customHeight="1" x14ac:dyDescent="0.3">
      <c r="AB271" s="237"/>
      <c r="AC271" s="237"/>
      <c r="AD271" s="1"/>
      <c r="AE271" s="237"/>
      <c r="AF271" s="1"/>
      <c r="AG271" s="1"/>
      <c r="AH271" s="233"/>
      <c r="AI271" s="237"/>
      <c r="AJ271" s="233"/>
      <c r="AK271" s="233"/>
    </row>
    <row r="272" spans="28:37" s="113" customFormat="1" ht="15" customHeight="1" x14ac:dyDescent="0.3">
      <c r="AB272" s="237"/>
      <c r="AC272" s="237"/>
      <c r="AD272" s="1"/>
      <c r="AE272" s="237"/>
      <c r="AF272" s="1"/>
      <c r="AG272" s="1"/>
      <c r="AH272" s="233"/>
      <c r="AI272" s="237"/>
      <c r="AJ272" s="233"/>
      <c r="AK272" s="233"/>
    </row>
    <row r="273" spans="28:37" s="113" customFormat="1" ht="15" customHeight="1" x14ac:dyDescent="0.3">
      <c r="AB273" s="237"/>
      <c r="AC273" s="237"/>
      <c r="AD273" s="1"/>
      <c r="AE273" s="237"/>
      <c r="AF273" s="1"/>
      <c r="AG273" s="1"/>
      <c r="AH273" s="233"/>
      <c r="AI273" s="237"/>
      <c r="AJ273" s="233"/>
      <c r="AK273" s="233"/>
    </row>
    <row r="274" spans="28:37" s="113" customFormat="1" ht="15" customHeight="1" x14ac:dyDescent="0.3">
      <c r="AB274" s="237"/>
      <c r="AC274" s="237"/>
      <c r="AD274" s="1"/>
      <c r="AE274" s="237"/>
      <c r="AF274" s="1"/>
      <c r="AG274" s="1"/>
      <c r="AH274" s="233"/>
      <c r="AI274" s="237"/>
      <c r="AJ274" s="233"/>
      <c r="AK274" s="233"/>
    </row>
    <row r="275" spans="28:37" s="113" customFormat="1" ht="15" customHeight="1" x14ac:dyDescent="0.3">
      <c r="AB275" s="237"/>
      <c r="AC275" s="237"/>
      <c r="AD275" s="1"/>
      <c r="AE275" s="237"/>
      <c r="AF275" s="1"/>
      <c r="AG275" s="1"/>
      <c r="AH275" s="233"/>
      <c r="AI275" s="237"/>
      <c r="AJ275" s="233"/>
      <c r="AK275" s="233"/>
    </row>
    <row r="276" spans="28:37" s="113" customFormat="1" ht="15" customHeight="1" x14ac:dyDescent="0.3">
      <c r="AB276" s="237"/>
      <c r="AC276" s="237"/>
      <c r="AD276" s="1"/>
      <c r="AE276" s="237"/>
      <c r="AF276" s="1"/>
      <c r="AG276" s="1"/>
      <c r="AH276" s="233"/>
      <c r="AI276" s="237"/>
      <c r="AJ276" s="233"/>
      <c r="AK276" s="233"/>
    </row>
    <row r="277" spans="28:37" s="113" customFormat="1" ht="15" customHeight="1" x14ac:dyDescent="0.3">
      <c r="AB277" s="237"/>
      <c r="AC277" s="237"/>
      <c r="AD277" s="1"/>
      <c r="AE277" s="237"/>
      <c r="AF277" s="1"/>
      <c r="AG277" s="1"/>
      <c r="AH277" s="233"/>
      <c r="AI277" s="237"/>
      <c r="AJ277" s="233"/>
      <c r="AK277" s="233"/>
    </row>
    <row r="278" spans="28:37" s="113" customFormat="1" ht="15" customHeight="1" x14ac:dyDescent="0.3">
      <c r="AB278" s="237"/>
      <c r="AC278" s="237"/>
      <c r="AD278" s="1"/>
      <c r="AE278" s="237"/>
      <c r="AF278" s="1"/>
      <c r="AG278" s="1"/>
      <c r="AH278" s="233"/>
      <c r="AI278" s="237"/>
      <c r="AJ278" s="233"/>
      <c r="AK278" s="233"/>
    </row>
    <row r="279" spans="28:37" s="113" customFormat="1" ht="15" customHeight="1" x14ac:dyDescent="0.3">
      <c r="AB279" s="237"/>
      <c r="AC279" s="237"/>
      <c r="AD279" s="1"/>
      <c r="AE279" s="237"/>
      <c r="AF279" s="1"/>
      <c r="AG279" s="1"/>
      <c r="AH279" s="233"/>
      <c r="AI279" s="237"/>
      <c r="AJ279" s="233"/>
      <c r="AK279" s="233"/>
    </row>
    <row r="280" spans="28:37" s="113" customFormat="1" ht="15" customHeight="1" x14ac:dyDescent="0.3">
      <c r="AB280" s="237"/>
      <c r="AC280" s="237"/>
      <c r="AD280" s="1"/>
      <c r="AE280" s="237"/>
      <c r="AF280" s="1"/>
      <c r="AG280" s="1"/>
      <c r="AH280" s="233"/>
      <c r="AI280" s="237"/>
      <c r="AJ280" s="233"/>
      <c r="AK280" s="233"/>
    </row>
    <row r="281" spans="28:37" s="113" customFormat="1" ht="15" customHeight="1" x14ac:dyDescent="0.3">
      <c r="AB281" s="237"/>
      <c r="AC281" s="237"/>
      <c r="AD281" s="1"/>
      <c r="AE281" s="237"/>
      <c r="AF281" s="1"/>
      <c r="AG281" s="1"/>
      <c r="AH281" s="233"/>
      <c r="AI281" s="237"/>
      <c r="AJ281" s="233"/>
      <c r="AK281" s="233"/>
    </row>
    <row r="282" spans="28:37" s="113" customFormat="1" ht="15" customHeight="1" x14ac:dyDescent="0.3">
      <c r="AB282" s="237"/>
      <c r="AC282" s="237"/>
      <c r="AD282" s="1"/>
      <c r="AE282" s="237"/>
      <c r="AF282" s="1"/>
      <c r="AG282" s="1"/>
      <c r="AH282" s="233"/>
      <c r="AI282" s="237"/>
      <c r="AJ282" s="233"/>
      <c r="AK282" s="233"/>
    </row>
    <row r="283" spans="28:37" s="113" customFormat="1" ht="15" customHeight="1" x14ac:dyDescent="0.3">
      <c r="AB283" s="237"/>
      <c r="AC283" s="237"/>
      <c r="AD283" s="1"/>
      <c r="AE283" s="237"/>
      <c r="AF283" s="1"/>
      <c r="AG283" s="1"/>
      <c r="AH283" s="233"/>
      <c r="AI283" s="237"/>
      <c r="AJ283" s="233"/>
      <c r="AK283" s="233"/>
    </row>
    <row r="284" spans="28:37" s="113" customFormat="1" ht="15" customHeight="1" x14ac:dyDescent="0.3">
      <c r="AB284" s="237"/>
      <c r="AC284" s="237"/>
      <c r="AD284" s="1"/>
      <c r="AE284" s="237"/>
      <c r="AF284" s="1"/>
      <c r="AG284" s="1"/>
      <c r="AH284" s="233"/>
      <c r="AI284" s="237"/>
      <c r="AJ284" s="233"/>
      <c r="AK284" s="233"/>
    </row>
    <row r="285" spans="28:37" s="113" customFormat="1" ht="15" customHeight="1" x14ac:dyDescent="0.3">
      <c r="AB285" s="237"/>
      <c r="AC285" s="237"/>
      <c r="AD285" s="1"/>
      <c r="AE285" s="237"/>
      <c r="AF285" s="1"/>
      <c r="AG285" s="1"/>
      <c r="AH285" s="233"/>
      <c r="AI285" s="237"/>
      <c r="AJ285" s="233"/>
      <c r="AK285" s="233"/>
    </row>
    <row r="286" spans="28:37" s="113" customFormat="1" ht="15" customHeight="1" x14ac:dyDescent="0.3">
      <c r="AB286" s="237"/>
      <c r="AC286" s="237"/>
      <c r="AD286" s="1"/>
      <c r="AE286" s="237"/>
      <c r="AF286" s="1"/>
      <c r="AG286" s="1"/>
      <c r="AH286" s="233"/>
      <c r="AI286" s="237"/>
      <c r="AJ286" s="233"/>
      <c r="AK286" s="233"/>
    </row>
    <row r="287" spans="28:37" s="113" customFormat="1" ht="15" customHeight="1" x14ac:dyDescent="0.3">
      <c r="AB287" s="237"/>
      <c r="AC287" s="237"/>
      <c r="AD287" s="1"/>
      <c r="AE287" s="237"/>
      <c r="AF287" s="1"/>
      <c r="AG287" s="1"/>
      <c r="AH287" s="233"/>
      <c r="AI287" s="237"/>
      <c r="AJ287" s="233"/>
      <c r="AK287" s="233"/>
    </row>
    <row r="288" spans="28:37" s="113" customFormat="1" ht="15" customHeight="1" x14ac:dyDescent="0.3">
      <c r="AB288" s="237"/>
      <c r="AC288" s="237"/>
      <c r="AD288" s="1"/>
      <c r="AE288" s="237"/>
      <c r="AF288" s="1"/>
      <c r="AG288" s="1"/>
      <c r="AH288" s="233"/>
      <c r="AI288" s="237"/>
      <c r="AJ288" s="233"/>
      <c r="AK288" s="233"/>
    </row>
    <row r="289" spans="28:37" s="113" customFormat="1" ht="15" customHeight="1" x14ac:dyDescent="0.3">
      <c r="AB289" s="237"/>
      <c r="AC289" s="237"/>
      <c r="AD289" s="1"/>
      <c r="AE289" s="237"/>
      <c r="AF289" s="1"/>
      <c r="AG289" s="1"/>
      <c r="AH289" s="233"/>
      <c r="AI289" s="237"/>
      <c r="AJ289" s="233"/>
      <c r="AK289" s="233"/>
    </row>
    <row r="290" spans="28:37" s="113" customFormat="1" ht="15" customHeight="1" x14ac:dyDescent="0.3">
      <c r="AB290" s="237"/>
      <c r="AC290" s="237"/>
      <c r="AD290" s="1"/>
      <c r="AE290" s="237"/>
      <c r="AF290" s="1"/>
      <c r="AG290" s="1"/>
      <c r="AH290" s="233"/>
      <c r="AI290" s="237"/>
      <c r="AJ290" s="233"/>
      <c r="AK290" s="233"/>
    </row>
    <row r="291" spans="28:37" s="113" customFormat="1" ht="15" customHeight="1" x14ac:dyDescent="0.3">
      <c r="AB291" s="237"/>
      <c r="AC291" s="237"/>
      <c r="AD291" s="1"/>
      <c r="AE291" s="237"/>
      <c r="AF291" s="1"/>
      <c r="AG291" s="1"/>
      <c r="AH291" s="233"/>
      <c r="AI291" s="237"/>
      <c r="AJ291" s="233"/>
      <c r="AK291" s="233"/>
    </row>
    <row r="292" spans="28:37" s="113" customFormat="1" ht="15" customHeight="1" x14ac:dyDescent="0.3">
      <c r="AB292" s="237"/>
      <c r="AC292" s="237"/>
      <c r="AD292" s="1"/>
      <c r="AE292" s="237"/>
      <c r="AF292" s="1"/>
      <c r="AG292" s="1"/>
      <c r="AH292" s="233"/>
      <c r="AI292" s="237"/>
      <c r="AJ292" s="233"/>
      <c r="AK292" s="233"/>
    </row>
    <row r="293" spans="28:37" s="113" customFormat="1" ht="15" customHeight="1" x14ac:dyDescent="0.3">
      <c r="AB293" s="237"/>
      <c r="AC293" s="237"/>
      <c r="AD293" s="1"/>
      <c r="AE293" s="237"/>
      <c r="AF293" s="1"/>
      <c r="AG293" s="1"/>
      <c r="AH293" s="233"/>
      <c r="AI293" s="237"/>
      <c r="AJ293" s="233"/>
      <c r="AK293" s="233"/>
    </row>
    <row r="294" spans="28:37" s="113" customFormat="1" ht="15" customHeight="1" x14ac:dyDescent="0.3">
      <c r="AB294" s="237"/>
      <c r="AC294" s="237"/>
      <c r="AD294" s="1"/>
      <c r="AE294" s="237"/>
      <c r="AF294" s="1"/>
      <c r="AG294" s="1"/>
      <c r="AH294" s="233"/>
      <c r="AI294" s="237"/>
      <c r="AJ294" s="233"/>
      <c r="AK294" s="233"/>
    </row>
    <row r="295" spans="28:37" s="113" customFormat="1" ht="15" customHeight="1" x14ac:dyDescent="0.3">
      <c r="AB295" s="237"/>
      <c r="AC295" s="237"/>
      <c r="AD295" s="1"/>
      <c r="AE295" s="237"/>
      <c r="AF295" s="1"/>
      <c r="AG295" s="1"/>
      <c r="AH295" s="233"/>
      <c r="AI295" s="237"/>
      <c r="AJ295" s="233"/>
      <c r="AK295" s="233"/>
    </row>
    <row r="296" spans="28:37" s="113" customFormat="1" ht="15" customHeight="1" x14ac:dyDescent="0.3">
      <c r="AB296" s="237"/>
      <c r="AC296" s="237"/>
      <c r="AD296" s="1"/>
      <c r="AE296" s="237"/>
      <c r="AF296" s="1"/>
      <c r="AG296" s="1"/>
      <c r="AH296" s="233"/>
      <c r="AI296" s="237"/>
      <c r="AJ296" s="233"/>
      <c r="AK296" s="233"/>
    </row>
    <row r="297" spans="28:37" s="113" customFormat="1" ht="15" customHeight="1" x14ac:dyDescent="0.3">
      <c r="AB297" s="237"/>
      <c r="AC297" s="237"/>
      <c r="AD297" s="1"/>
      <c r="AE297" s="237"/>
      <c r="AF297" s="1"/>
      <c r="AG297" s="1"/>
      <c r="AH297" s="233"/>
      <c r="AI297" s="237"/>
      <c r="AJ297" s="233"/>
      <c r="AK297" s="233"/>
    </row>
    <row r="298" spans="28:37" s="113" customFormat="1" ht="15" customHeight="1" x14ac:dyDescent="0.3">
      <c r="AB298" s="237"/>
      <c r="AC298" s="237"/>
      <c r="AD298" s="1"/>
      <c r="AE298" s="237"/>
      <c r="AF298" s="1"/>
      <c r="AG298" s="1"/>
      <c r="AH298" s="233"/>
      <c r="AI298" s="237"/>
      <c r="AJ298" s="233"/>
      <c r="AK298" s="233"/>
    </row>
    <row r="299" spans="28:37" s="113" customFormat="1" ht="15" customHeight="1" x14ac:dyDescent="0.3">
      <c r="AB299" s="237"/>
      <c r="AC299" s="237"/>
      <c r="AD299" s="1"/>
      <c r="AE299" s="237"/>
      <c r="AF299" s="1"/>
      <c r="AG299" s="1"/>
      <c r="AH299" s="233"/>
      <c r="AI299" s="237"/>
      <c r="AJ299" s="233"/>
      <c r="AK299" s="233"/>
    </row>
    <row r="300" spans="28:37" s="113" customFormat="1" ht="15" customHeight="1" x14ac:dyDescent="0.3">
      <c r="AB300" s="237"/>
      <c r="AC300" s="237"/>
      <c r="AD300" s="1"/>
      <c r="AE300" s="237"/>
      <c r="AF300" s="1"/>
      <c r="AG300" s="1"/>
      <c r="AH300" s="233"/>
      <c r="AI300" s="237"/>
      <c r="AJ300" s="233"/>
      <c r="AK300" s="233"/>
    </row>
    <row r="301" spans="28:37" s="113" customFormat="1" ht="15" customHeight="1" x14ac:dyDescent="0.3">
      <c r="AB301" s="237"/>
      <c r="AC301" s="237"/>
      <c r="AD301" s="1"/>
      <c r="AE301" s="237"/>
      <c r="AF301" s="1"/>
      <c r="AG301" s="1"/>
      <c r="AH301" s="233"/>
      <c r="AI301" s="237"/>
      <c r="AJ301" s="233"/>
      <c r="AK301" s="233"/>
    </row>
    <row r="302" spans="28:37" s="113" customFormat="1" ht="15" customHeight="1" x14ac:dyDescent="0.3">
      <c r="AB302" s="237"/>
      <c r="AC302" s="237"/>
      <c r="AD302" s="1"/>
      <c r="AE302" s="237"/>
      <c r="AF302" s="1"/>
      <c r="AG302" s="1"/>
      <c r="AH302" s="233"/>
      <c r="AI302" s="237"/>
      <c r="AJ302" s="233"/>
      <c r="AK302" s="233"/>
    </row>
    <row r="303" spans="28:37" s="113" customFormat="1" ht="15" customHeight="1" x14ac:dyDescent="0.3">
      <c r="AB303" s="237"/>
      <c r="AC303" s="237"/>
      <c r="AD303" s="1"/>
      <c r="AE303" s="237"/>
      <c r="AF303" s="1"/>
      <c r="AG303" s="1"/>
      <c r="AH303" s="233"/>
      <c r="AI303" s="237"/>
      <c r="AJ303" s="233"/>
      <c r="AK303" s="233"/>
    </row>
    <row r="304" spans="28:37" s="113" customFormat="1" ht="15" customHeight="1" x14ac:dyDescent="0.3">
      <c r="AB304" s="237"/>
      <c r="AC304" s="237"/>
      <c r="AD304" s="1"/>
      <c r="AE304" s="237"/>
      <c r="AF304" s="1"/>
      <c r="AG304" s="1"/>
      <c r="AH304" s="233"/>
      <c r="AI304" s="237"/>
      <c r="AJ304" s="233"/>
      <c r="AK304" s="233"/>
    </row>
    <row r="305" spans="28:37" s="113" customFormat="1" ht="15" customHeight="1" x14ac:dyDescent="0.3">
      <c r="AB305" s="237"/>
      <c r="AC305" s="237"/>
      <c r="AD305" s="1"/>
      <c r="AE305" s="237"/>
      <c r="AF305" s="1"/>
      <c r="AG305" s="1"/>
      <c r="AH305" s="233"/>
      <c r="AI305" s="237"/>
      <c r="AJ305" s="233"/>
      <c r="AK305" s="233"/>
    </row>
    <row r="306" spans="28:37" s="113" customFormat="1" ht="15" customHeight="1" x14ac:dyDescent="0.3">
      <c r="AB306" s="237"/>
      <c r="AC306" s="237"/>
      <c r="AD306" s="1"/>
      <c r="AE306" s="237"/>
      <c r="AF306" s="1"/>
      <c r="AG306" s="1"/>
      <c r="AH306" s="233"/>
      <c r="AI306" s="237"/>
      <c r="AJ306" s="233"/>
      <c r="AK306" s="233"/>
    </row>
    <row r="307" spans="28:37" s="113" customFormat="1" ht="15" customHeight="1" x14ac:dyDescent="0.3">
      <c r="AB307" s="237"/>
      <c r="AC307" s="237"/>
      <c r="AD307" s="1"/>
      <c r="AE307" s="237"/>
      <c r="AF307" s="1"/>
      <c r="AG307" s="1"/>
      <c r="AH307" s="233"/>
      <c r="AI307" s="237"/>
      <c r="AJ307" s="233"/>
      <c r="AK307" s="233"/>
    </row>
    <row r="308" spans="28:37" s="113" customFormat="1" ht="15" customHeight="1" x14ac:dyDescent="0.3">
      <c r="AB308" s="237"/>
      <c r="AC308" s="237"/>
      <c r="AD308" s="1"/>
      <c r="AE308" s="237"/>
      <c r="AF308" s="1"/>
      <c r="AG308" s="1"/>
      <c r="AH308" s="233"/>
      <c r="AI308" s="237"/>
      <c r="AJ308" s="233"/>
      <c r="AK308" s="233"/>
    </row>
    <row r="309" spans="28:37" s="113" customFormat="1" ht="15" customHeight="1" x14ac:dyDescent="0.3">
      <c r="AB309" s="237"/>
      <c r="AC309" s="237"/>
      <c r="AD309" s="1"/>
      <c r="AE309" s="237"/>
      <c r="AF309" s="1"/>
      <c r="AG309" s="1"/>
      <c r="AH309" s="233"/>
      <c r="AI309" s="237"/>
      <c r="AJ309" s="233"/>
      <c r="AK309" s="233"/>
    </row>
    <row r="310" spans="28:37" s="113" customFormat="1" ht="15" customHeight="1" x14ac:dyDescent="0.3">
      <c r="AB310" s="237"/>
      <c r="AC310" s="237"/>
      <c r="AD310" s="1"/>
      <c r="AE310" s="237"/>
      <c r="AF310" s="1"/>
      <c r="AG310" s="1"/>
      <c r="AH310" s="233"/>
      <c r="AI310" s="237"/>
      <c r="AJ310" s="233"/>
      <c r="AK310" s="233"/>
    </row>
    <row r="311" spans="28:37" s="113" customFormat="1" ht="15" customHeight="1" x14ac:dyDescent="0.3">
      <c r="AB311" s="237"/>
      <c r="AC311" s="237"/>
      <c r="AD311" s="1"/>
      <c r="AE311" s="237"/>
      <c r="AF311" s="1"/>
      <c r="AG311" s="1"/>
      <c r="AH311" s="233"/>
      <c r="AI311" s="237"/>
      <c r="AJ311" s="233"/>
      <c r="AK311" s="233"/>
    </row>
    <row r="312" spans="28:37" s="113" customFormat="1" ht="15" customHeight="1" x14ac:dyDescent="0.3">
      <c r="AB312" s="237"/>
      <c r="AC312" s="237"/>
      <c r="AD312" s="1"/>
      <c r="AE312" s="237"/>
      <c r="AF312" s="1"/>
      <c r="AG312" s="1"/>
      <c r="AH312" s="233"/>
      <c r="AI312" s="237"/>
      <c r="AJ312" s="233"/>
      <c r="AK312" s="233"/>
    </row>
    <row r="313" spans="28:37" s="113" customFormat="1" ht="15" customHeight="1" x14ac:dyDescent="0.3">
      <c r="AB313" s="237"/>
      <c r="AC313" s="237"/>
      <c r="AD313" s="1"/>
      <c r="AE313" s="237"/>
      <c r="AF313" s="1"/>
      <c r="AG313" s="1"/>
      <c r="AH313" s="233"/>
      <c r="AI313" s="237"/>
      <c r="AJ313" s="233"/>
      <c r="AK313" s="233"/>
    </row>
    <row r="314" spans="28:37" s="113" customFormat="1" ht="15" customHeight="1" x14ac:dyDescent="0.3">
      <c r="AB314" s="237"/>
      <c r="AC314" s="237"/>
      <c r="AD314" s="1"/>
      <c r="AE314" s="237"/>
      <c r="AF314" s="1"/>
      <c r="AG314" s="1"/>
      <c r="AH314" s="233"/>
      <c r="AI314" s="237"/>
      <c r="AJ314" s="233"/>
      <c r="AK314" s="233"/>
    </row>
    <row r="315" spans="28:37" s="113" customFormat="1" ht="15" customHeight="1" x14ac:dyDescent="0.3">
      <c r="AB315" s="237"/>
      <c r="AC315" s="237"/>
      <c r="AD315" s="1"/>
      <c r="AE315" s="237"/>
      <c r="AF315" s="1"/>
      <c r="AG315" s="1"/>
      <c r="AH315" s="233"/>
      <c r="AI315" s="237"/>
      <c r="AJ315" s="233"/>
      <c r="AK315" s="233"/>
    </row>
    <row r="316" spans="28:37" s="113" customFormat="1" ht="15" customHeight="1" x14ac:dyDescent="0.3">
      <c r="AB316" s="237"/>
      <c r="AC316" s="237"/>
      <c r="AD316" s="1"/>
      <c r="AE316" s="237"/>
      <c r="AF316" s="1"/>
      <c r="AG316" s="1"/>
      <c r="AH316" s="233"/>
      <c r="AI316" s="237"/>
      <c r="AJ316" s="233"/>
      <c r="AK316" s="233"/>
    </row>
    <row r="317" spans="28:37" s="113" customFormat="1" ht="15" customHeight="1" x14ac:dyDescent="0.3">
      <c r="AB317" s="237"/>
      <c r="AC317" s="237"/>
      <c r="AD317" s="1"/>
      <c r="AE317" s="237"/>
      <c r="AF317" s="1"/>
      <c r="AG317" s="1"/>
      <c r="AH317" s="233"/>
      <c r="AI317" s="237"/>
      <c r="AJ317" s="233"/>
      <c r="AK317" s="233"/>
    </row>
    <row r="318" spans="28:37" s="113" customFormat="1" ht="15" customHeight="1" x14ac:dyDescent="0.3">
      <c r="AB318" s="237"/>
      <c r="AC318" s="237"/>
      <c r="AD318" s="1"/>
      <c r="AE318" s="237"/>
      <c r="AF318" s="1"/>
      <c r="AG318" s="1"/>
      <c r="AH318" s="233"/>
      <c r="AI318" s="237"/>
      <c r="AJ318" s="233"/>
      <c r="AK318" s="233"/>
    </row>
    <row r="319" spans="28:37" s="113" customFormat="1" ht="15" customHeight="1" x14ac:dyDescent="0.3">
      <c r="AB319" s="237"/>
      <c r="AC319" s="237"/>
      <c r="AD319" s="1"/>
      <c r="AE319" s="237"/>
      <c r="AF319" s="1"/>
      <c r="AG319" s="1"/>
      <c r="AH319" s="233"/>
      <c r="AI319" s="237"/>
      <c r="AJ319" s="233"/>
      <c r="AK319" s="233"/>
    </row>
    <row r="320" spans="28:37" s="113" customFormat="1" ht="15" customHeight="1" x14ac:dyDescent="0.3">
      <c r="AB320" s="237"/>
      <c r="AC320" s="237"/>
      <c r="AD320" s="1"/>
      <c r="AE320" s="237"/>
      <c r="AF320" s="1"/>
      <c r="AG320" s="1"/>
      <c r="AH320" s="233"/>
      <c r="AI320" s="237"/>
      <c r="AJ320" s="233"/>
      <c r="AK320" s="233"/>
    </row>
    <row r="321" spans="28:37" s="113" customFormat="1" ht="15" customHeight="1" x14ac:dyDescent="0.3">
      <c r="AB321" s="237"/>
      <c r="AC321" s="237"/>
      <c r="AD321" s="1"/>
      <c r="AE321" s="237"/>
      <c r="AF321" s="1"/>
      <c r="AG321" s="1"/>
      <c r="AH321" s="233"/>
      <c r="AI321" s="237"/>
      <c r="AJ321" s="233"/>
      <c r="AK321" s="233"/>
    </row>
    <row r="322" spans="28:37" s="113" customFormat="1" ht="15" customHeight="1" x14ac:dyDescent="0.3">
      <c r="AB322" s="237"/>
      <c r="AC322" s="237"/>
      <c r="AD322" s="1"/>
      <c r="AE322" s="237"/>
      <c r="AF322" s="1"/>
      <c r="AG322" s="1"/>
      <c r="AH322" s="233"/>
      <c r="AI322" s="237"/>
      <c r="AJ322" s="233"/>
      <c r="AK322" s="233"/>
    </row>
    <row r="323" spans="28:37" s="113" customFormat="1" ht="15" customHeight="1" x14ac:dyDescent="0.3">
      <c r="AB323" s="237"/>
      <c r="AC323" s="237"/>
      <c r="AD323" s="1"/>
      <c r="AE323" s="237"/>
      <c r="AF323" s="1"/>
      <c r="AG323" s="1"/>
      <c r="AH323" s="233"/>
      <c r="AI323" s="237"/>
      <c r="AJ323" s="233"/>
      <c r="AK323" s="233"/>
    </row>
    <row r="324" spans="28:37" s="113" customFormat="1" ht="15" customHeight="1" x14ac:dyDescent="0.3">
      <c r="AB324" s="237"/>
      <c r="AC324" s="237"/>
      <c r="AD324" s="1"/>
      <c r="AE324" s="237"/>
      <c r="AF324" s="1"/>
      <c r="AG324" s="1"/>
      <c r="AH324" s="233"/>
      <c r="AI324" s="237"/>
      <c r="AJ324" s="233"/>
      <c r="AK324" s="233"/>
    </row>
    <row r="325" spans="28:37" s="113" customFormat="1" ht="15" customHeight="1" x14ac:dyDescent="0.3">
      <c r="AB325" s="237"/>
      <c r="AC325" s="237"/>
      <c r="AD325" s="1"/>
      <c r="AE325" s="237"/>
      <c r="AF325" s="1"/>
      <c r="AG325" s="1"/>
      <c r="AH325" s="233"/>
      <c r="AI325" s="237"/>
      <c r="AJ325" s="233"/>
      <c r="AK325" s="233"/>
    </row>
    <row r="326" spans="28:37" s="113" customFormat="1" ht="15" customHeight="1" x14ac:dyDescent="0.3">
      <c r="AB326" s="237"/>
      <c r="AC326" s="237"/>
      <c r="AD326" s="1"/>
      <c r="AE326" s="237"/>
      <c r="AF326" s="1"/>
      <c r="AG326" s="1"/>
      <c r="AH326" s="233"/>
      <c r="AI326" s="237"/>
      <c r="AJ326" s="233"/>
      <c r="AK326" s="233"/>
    </row>
    <row r="327" spans="28:37" s="113" customFormat="1" ht="15" customHeight="1" x14ac:dyDescent="0.3">
      <c r="AB327" s="237"/>
      <c r="AC327" s="237"/>
      <c r="AD327" s="1"/>
      <c r="AE327" s="237"/>
      <c r="AF327" s="1"/>
      <c r="AG327" s="1"/>
      <c r="AH327" s="233"/>
      <c r="AI327" s="237"/>
      <c r="AJ327" s="233"/>
      <c r="AK327" s="233"/>
    </row>
    <row r="328" spans="28:37" s="113" customFormat="1" ht="15" customHeight="1" x14ac:dyDescent="0.3">
      <c r="AB328" s="237"/>
      <c r="AC328" s="237"/>
      <c r="AD328" s="1"/>
      <c r="AE328" s="237"/>
      <c r="AF328" s="1"/>
      <c r="AG328" s="1"/>
      <c r="AH328" s="233"/>
      <c r="AI328" s="237"/>
      <c r="AJ328" s="233"/>
      <c r="AK328" s="233"/>
    </row>
    <row r="329" spans="28:37" s="113" customFormat="1" ht="15" customHeight="1" x14ac:dyDescent="0.3">
      <c r="AB329" s="237"/>
      <c r="AC329" s="237"/>
      <c r="AD329" s="1"/>
      <c r="AE329" s="237"/>
      <c r="AF329" s="1"/>
      <c r="AG329" s="1"/>
      <c r="AH329" s="233"/>
      <c r="AI329" s="237"/>
      <c r="AJ329" s="233"/>
      <c r="AK329" s="233"/>
    </row>
    <row r="330" spans="28:37" s="113" customFormat="1" ht="15" customHeight="1" x14ac:dyDescent="0.3">
      <c r="AB330" s="237"/>
      <c r="AC330" s="237"/>
      <c r="AD330" s="1"/>
      <c r="AE330" s="237"/>
      <c r="AF330" s="1"/>
      <c r="AG330" s="1"/>
      <c r="AH330" s="233"/>
      <c r="AI330" s="237"/>
      <c r="AJ330" s="233"/>
      <c r="AK330" s="233"/>
    </row>
    <row r="331" spans="28:37" s="113" customFormat="1" ht="15" customHeight="1" x14ac:dyDescent="0.3">
      <c r="AB331" s="237"/>
      <c r="AC331" s="237"/>
      <c r="AD331" s="1"/>
      <c r="AE331" s="237"/>
      <c r="AF331" s="1"/>
      <c r="AG331" s="1"/>
      <c r="AH331" s="233"/>
      <c r="AI331" s="237"/>
      <c r="AJ331" s="233"/>
      <c r="AK331" s="233"/>
    </row>
    <row r="332" spans="28:37" s="113" customFormat="1" ht="15" customHeight="1" x14ac:dyDescent="0.3">
      <c r="AB332" s="237"/>
      <c r="AC332" s="237"/>
      <c r="AD332" s="1"/>
      <c r="AE332" s="237"/>
      <c r="AF332" s="1"/>
      <c r="AG332" s="1"/>
      <c r="AH332" s="233"/>
      <c r="AI332" s="237"/>
      <c r="AJ332" s="233"/>
      <c r="AK332" s="233"/>
    </row>
    <row r="333" spans="28:37" s="113" customFormat="1" ht="15" customHeight="1" x14ac:dyDescent="0.3">
      <c r="AB333" s="237"/>
      <c r="AC333" s="237"/>
      <c r="AD333" s="1"/>
      <c r="AE333" s="237"/>
      <c r="AF333" s="1"/>
      <c r="AG333" s="1"/>
      <c r="AH333" s="233"/>
      <c r="AI333" s="237"/>
      <c r="AJ333" s="233"/>
      <c r="AK333" s="233"/>
    </row>
    <row r="334" spans="28:37" s="113" customFormat="1" ht="15" customHeight="1" x14ac:dyDescent="0.3">
      <c r="AB334" s="237"/>
      <c r="AC334" s="237"/>
      <c r="AD334" s="1"/>
      <c r="AE334" s="237"/>
      <c r="AF334" s="1"/>
      <c r="AG334" s="1"/>
      <c r="AH334" s="233"/>
      <c r="AI334" s="237"/>
      <c r="AJ334" s="233"/>
      <c r="AK334" s="233"/>
    </row>
    <row r="335" spans="28:37" s="113" customFormat="1" ht="15" customHeight="1" x14ac:dyDescent="0.3">
      <c r="AB335" s="237"/>
      <c r="AC335" s="237"/>
      <c r="AD335" s="1"/>
      <c r="AE335" s="237"/>
      <c r="AF335" s="1"/>
      <c r="AG335" s="1"/>
      <c r="AH335" s="233"/>
      <c r="AI335" s="237"/>
      <c r="AJ335" s="233"/>
      <c r="AK335" s="233"/>
    </row>
    <row r="336" spans="28:37" s="113" customFormat="1" ht="15" customHeight="1" x14ac:dyDescent="0.3">
      <c r="AB336" s="237"/>
      <c r="AC336" s="237"/>
      <c r="AD336" s="1"/>
      <c r="AE336" s="237"/>
      <c r="AF336" s="1"/>
      <c r="AG336" s="1"/>
      <c r="AH336" s="233"/>
      <c r="AI336" s="237"/>
      <c r="AJ336" s="233"/>
      <c r="AK336" s="233"/>
    </row>
    <row r="337" spans="28:37" s="113" customFormat="1" ht="15" customHeight="1" x14ac:dyDescent="0.3">
      <c r="AB337" s="237"/>
      <c r="AC337" s="237"/>
      <c r="AD337" s="1"/>
      <c r="AE337" s="237"/>
      <c r="AF337" s="1"/>
      <c r="AG337" s="1"/>
      <c r="AH337" s="233"/>
      <c r="AI337" s="237"/>
      <c r="AJ337" s="233"/>
      <c r="AK337" s="233"/>
    </row>
    <row r="338" spans="28:37" s="113" customFormat="1" ht="15" customHeight="1" x14ac:dyDescent="0.3">
      <c r="AB338" s="237"/>
      <c r="AC338" s="237"/>
      <c r="AD338" s="1"/>
      <c r="AE338" s="237"/>
      <c r="AF338" s="1"/>
      <c r="AG338" s="1"/>
      <c r="AH338" s="233"/>
      <c r="AI338" s="237"/>
      <c r="AJ338" s="233"/>
      <c r="AK338" s="233"/>
    </row>
    <row r="339" spans="28:37" s="113" customFormat="1" ht="15" customHeight="1" x14ac:dyDescent="0.3">
      <c r="AB339" s="237"/>
      <c r="AC339" s="237"/>
      <c r="AD339" s="1"/>
      <c r="AE339" s="237"/>
      <c r="AF339" s="1"/>
      <c r="AG339" s="1"/>
      <c r="AH339" s="233"/>
      <c r="AI339" s="237"/>
      <c r="AJ339" s="233"/>
      <c r="AK339" s="233"/>
    </row>
    <row r="340" spans="28:37" s="113" customFormat="1" ht="15" customHeight="1" x14ac:dyDescent="0.3">
      <c r="AB340" s="237"/>
      <c r="AC340" s="237"/>
      <c r="AD340" s="1"/>
      <c r="AE340" s="237"/>
      <c r="AF340" s="1"/>
      <c r="AG340" s="1"/>
      <c r="AH340" s="233"/>
      <c r="AI340" s="237"/>
      <c r="AJ340" s="233"/>
      <c r="AK340" s="233"/>
    </row>
    <row r="341" spans="28:37" s="113" customFormat="1" ht="15" customHeight="1" x14ac:dyDescent="0.3">
      <c r="AB341" s="237"/>
      <c r="AC341" s="237"/>
      <c r="AD341" s="1"/>
      <c r="AE341" s="237"/>
      <c r="AF341" s="1"/>
      <c r="AG341" s="1"/>
      <c r="AH341" s="233"/>
      <c r="AI341" s="237"/>
      <c r="AJ341" s="233"/>
      <c r="AK341" s="233"/>
    </row>
    <row r="342" spans="28:37" s="113" customFormat="1" ht="15" customHeight="1" x14ac:dyDescent="0.3">
      <c r="AB342" s="237"/>
      <c r="AC342" s="237"/>
      <c r="AD342" s="1"/>
      <c r="AE342" s="237"/>
      <c r="AF342" s="1"/>
      <c r="AG342" s="1"/>
      <c r="AH342" s="233"/>
      <c r="AI342" s="237"/>
      <c r="AJ342" s="233"/>
      <c r="AK342" s="233"/>
    </row>
    <row r="343" spans="28:37" s="113" customFormat="1" ht="15" customHeight="1" x14ac:dyDescent="0.3">
      <c r="AB343" s="237"/>
      <c r="AC343" s="237"/>
      <c r="AD343" s="1"/>
      <c r="AE343" s="237"/>
      <c r="AF343" s="1"/>
      <c r="AG343" s="1"/>
      <c r="AH343" s="233"/>
      <c r="AI343" s="237"/>
      <c r="AJ343" s="233"/>
      <c r="AK343" s="233"/>
    </row>
    <row r="344" spans="28:37" s="113" customFormat="1" ht="15" customHeight="1" x14ac:dyDescent="0.3">
      <c r="AB344" s="237"/>
      <c r="AC344" s="237"/>
      <c r="AD344" s="1"/>
      <c r="AE344" s="237"/>
      <c r="AF344" s="1"/>
      <c r="AG344" s="1"/>
      <c r="AH344" s="233"/>
      <c r="AI344" s="237"/>
      <c r="AJ344" s="233"/>
      <c r="AK344" s="233"/>
    </row>
    <row r="345" spans="28:37" s="113" customFormat="1" ht="15" customHeight="1" x14ac:dyDescent="0.3">
      <c r="AB345" s="237"/>
      <c r="AC345" s="237"/>
      <c r="AD345" s="1"/>
      <c r="AE345" s="237"/>
      <c r="AF345" s="1"/>
      <c r="AG345" s="1"/>
      <c r="AH345" s="233"/>
      <c r="AI345" s="237"/>
      <c r="AJ345" s="233"/>
      <c r="AK345" s="233"/>
    </row>
    <row r="346" spans="28:37" s="113" customFormat="1" ht="15" customHeight="1" x14ac:dyDescent="0.3">
      <c r="AB346" s="237"/>
      <c r="AC346" s="237"/>
      <c r="AD346" s="1"/>
      <c r="AE346" s="237"/>
      <c r="AF346" s="1"/>
      <c r="AG346" s="1"/>
      <c r="AH346" s="233"/>
      <c r="AI346" s="237"/>
      <c r="AJ346" s="233"/>
      <c r="AK346" s="233"/>
    </row>
    <row r="347" spans="28:37" s="113" customFormat="1" ht="15" customHeight="1" x14ac:dyDescent="0.3">
      <c r="AB347" s="237"/>
      <c r="AC347" s="237"/>
      <c r="AD347" s="1"/>
      <c r="AE347" s="237"/>
      <c r="AF347" s="1"/>
      <c r="AG347" s="1"/>
      <c r="AH347" s="233"/>
      <c r="AI347" s="237"/>
      <c r="AJ347" s="233"/>
      <c r="AK347" s="233"/>
    </row>
    <row r="348" spans="28:37" s="113" customFormat="1" ht="15" customHeight="1" x14ac:dyDescent="0.3">
      <c r="AB348" s="237"/>
      <c r="AC348" s="237"/>
      <c r="AD348" s="1"/>
      <c r="AE348" s="237"/>
      <c r="AF348" s="1"/>
      <c r="AG348" s="1"/>
      <c r="AH348" s="233"/>
      <c r="AI348" s="237"/>
      <c r="AJ348" s="233"/>
      <c r="AK348" s="233"/>
    </row>
    <row r="349" spans="28:37" s="113" customFormat="1" ht="15" customHeight="1" x14ac:dyDescent="0.3">
      <c r="AB349" s="237"/>
      <c r="AC349" s="237"/>
      <c r="AD349" s="1"/>
      <c r="AE349" s="237"/>
      <c r="AF349" s="1"/>
      <c r="AG349" s="1"/>
      <c r="AH349" s="233"/>
      <c r="AI349" s="237"/>
      <c r="AJ349" s="233"/>
      <c r="AK349" s="233"/>
    </row>
    <row r="350" spans="28:37" s="113" customFormat="1" ht="15" customHeight="1" x14ac:dyDescent="0.3">
      <c r="AB350" s="237"/>
      <c r="AC350" s="237"/>
      <c r="AD350" s="1"/>
      <c r="AE350" s="237"/>
      <c r="AF350" s="1"/>
      <c r="AG350" s="1"/>
      <c r="AH350" s="233"/>
      <c r="AI350" s="237"/>
      <c r="AJ350" s="233"/>
      <c r="AK350" s="233"/>
    </row>
    <row r="351" spans="28:37" s="113" customFormat="1" ht="15" customHeight="1" x14ac:dyDescent="0.3">
      <c r="AB351" s="237"/>
      <c r="AC351" s="237"/>
      <c r="AD351" s="1"/>
      <c r="AE351" s="237"/>
      <c r="AF351" s="1"/>
      <c r="AG351" s="1"/>
      <c r="AH351" s="233"/>
      <c r="AI351" s="237"/>
      <c r="AJ351" s="233"/>
      <c r="AK351" s="233"/>
    </row>
    <row r="352" spans="28:37" s="113" customFormat="1" ht="15" customHeight="1" x14ac:dyDescent="0.3">
      <c r="AB352" s="237"/>
      <c r="AC352" s="237"/>
      <c r="AD352" s="1"/>
      <c r="AE352" s="237"/>
      <c r="AF352" s="1"/>
      <c r="AG352" s="1"/>
      <c r="AH352" s="233"/>
      <c r="AI352" s="237"/>
      <c r="AJ352" s="233"/>
      <c r="AK352" s="233"/>
    </row>
    <row r="353" spans="28:37" s="113" customFormat="1" ht="15" customHeight="1" x14ac:dyDescent="0.3">
      <c r="AB353" s="237"/>
      <c r="AC353" s="237"/>
      <c r="AD353" s="1"/>
      <c r="AE353" s="237"/>
      <c r="AF353" s="1"/>
      <c r="AG353" s="1"/>
      <c r="AH353" s="233"/>
      <c r="AI353" s="237"/>
      <c r="AJ353" s="233"/>
      <c r="AK353" s="233"/>
    </row>
    <row r="354" spans="28:37" s="113" customFormat="1" ht="15" customHeight="1" x14ac:dyDescent="0.3">
      <c r="AB354" s="237"/>
      <c r="AC354" s="237"/>
      <c r="AD354" s="1"/>
      <c r="AE354" s="237"/>
      <c r="AF354" s="1"/>
      <c r="AG354" s="1"/>
      <c r="AH354" s="233"/>
      <c r="AI354" s="237"/>
      <c r="AJ354" s="233"/>
      <c r="AK354" s="233"/>
    </row>
    <row r="355" spans="28:37" s="113" customFormat="1" ht="15" customHeight="1" x14ac:dyDescent="0.3">
      <c r="AB355" s="237"/>
      <c r="AC355" s="237"/>
      <c r="AD355" s="1"/>
      <c r="AE355" s="237"/>
      <c r="AF355" s="1"/>
      <c r="AG355" s="1"/>
      <c r="AH355" s="233"/>
      <c r="AI355" s="237"/>
      <c r="AJ355" s="233"/>
      <c r="AK355" s="233"/>
    </row>
    <row r="356" spans="28:37" s="113" customFormat="1" ht="15" customHeight="1" x14ac:dyDescent="0.3">
      <c r="AB356" s="237"/>
      <c r="AC356" s="237"/>
      <c r="AD356" s="1"/>
      <c r="AE356" s="237"/>
      <c r="AF356" s="1"/>
      <c r="AG356" s="1"/>
      <c r="AH356" s="233"/>
      <c r="AI356" s="237"/>
      <c r="AJ356" s="233"/>
      <c r="AK356" s="233"/>
    </row>
    <row r="357" spans="28:37" s="113" customFormat="1" ht="15" customHeight="1" x14ac:dyDescent="0.3">
      <c r="AB357" s="237"/>
      <c r="AC357" s="237"/>
      <c r="AD357" s="1"/>
      <c r="AE357" s="237"/>
      <c r="AF357" s="1"/>
      <c r="AG357" s="1"/>
      <c r="AH357" s="233"/>
      <c r="AI357" s="237"/>
      <c r="AJ357" s="233"/>
      <c r="AK357" s="233"/>
    </row>
    <row r="358" spans="28:37" s="113" customFormat="1" ht="15" customHeight="1" x14ac:dyDescent="0.3">
      <c r="AB358" s="237"/>
      <c r="AC358" s="237"/>
      <c r="AD358" s="1"/>
      <c r="AE358" s="237"/>
      <c r="AF358" s="1"/>
      <c r="AG358" s="1"/>
      <c r="AH358" s="233"/>
      <c r="AI358" s="237"/>
      <c r="AJ358" s="233"/>
      <c r="AK358" s="233"/>
    </row>
    <row r="359" spans="28:37" s="113" customFormat="1" ht="15" customHeight="1" x14ac:dyDescent="0.3">
      <c r="AB359" s="237"/>
      <c r="AC359" s="237"/>
      <c r="AD359" s="1"/>
      <c r="AE359" s="237"/>
      <c r="AF359" s="1"/>
      <c r="AG359" s="1"/>
      <c r="AH359" s="233"/>
      <c r="AI359" s="237"/>
      <c r="AJ359" s="233"/>
      <c r="AK359" s="233"/>
    </row>
    <row r="360" spans="28:37" s="113" customFormat="1" ht="15" customHeight="1" x14ac:dyDescent="0.3">
      <c r="AB360" s="237"/>
      <c r="AC360" s="237"/>
      <c r="AD360" s="1"/>
      <c r="AE360" s="237"/>
      <c r="AF360" s="1"/>
      <c r="AG360" s="1"/>
      <c r="AH360" s="233"/>
      <c r="AI360" s="237"/>
      <c r="AJ360" s="233"/>
      <c r="AK360" s="233"/>
    </row>
    <row r="361" spans="28:37" s="113" customFormat="1" ht="15" customHeight="1" x14ac:dyDescent="0.3">
      <c r="AB361" s="237"/>
      <c r="AC361" s="237"/>
      <c r="AD361" s="1"/>
      <c r="AE361" s="237"/>
      <c r="AF361" s="1"/>
      <c r="AG361" s="1"/>
      <c r="AH361" s="233"/>
      <c r="AI361" s="237"/>
      <c r="AJ361" s="233"/>
      <c r="AK361" s="233"/>
    </row>
    <row r="362" spans="28:37" s="113" customFormat="1" ht="15" customHeight="1" x14ac:dyDescent="0.3">
      <c r="AB362" s="237"/>
      <c r="AC362" s="237"/>
      <c r="AD362" s="1"/>
      <c r="AE362" s="237"/>
      <c r="AF362" s="1"/>
      <c r="AG362" s="1"/>
      <c r="AH362" s="233"/>
      <c r="AI362" s="237"/>
      <c r="AJ362" s="233"/>
      <c r="AK362" s="233"/>
    </row>
    <row r="363" spans="28:37" s="113" customFormat="1" ht="15" customHeight="1" x14ac:dyDescent="0.3">
      <c r="AB363" s="237"/>
      <c r="AC363" s="237"/>
      <c r="AD363" s="1"/>
      <c r="AE363" s="237"/>
      <c r="AF363" s="1"/>
      <c r="AG363" s="1"/>
      <c r="AH363" s="233"/>
      <c r="AI363" s="237"/>
      <c r="AJ363" s="233"/>
      <c r="AK363" s="233"/>
    </row>
    <row r="364" spans="28:37" s="113" customFormat="1" ht="15" customHeight="1" x14ac:dyDescent="0.3">
      <c r="AB364" s="237"/>
      <c r="AC364" s="237"/>
      <c r="AD364" s="1"/>
      <c r="AE364" s="237"/>
      <c r="AF364" s="1"/>
      <c r="AG364" s="1"/>
      <c r="AH364" s="233"/>
      <c r="AI364" s="237"/>
      <c r="AJ364" s="233"/>
      <c r="AK364" s="233"/>
    </row>
    <row r="365" spans="28:37" s="113" customFormat="1" ht="15" customHeight="1" x14ac:dyDescent="0.3">
      <c r="AB365" s="237"/>
      <c r="AC365" s="237"/>
      <c r="AD365" s="1"/>
      <c r="AE365" s="237"/>
      <c r="AF365" s="1"/>
      <c r="AG365" s="1"/>
      <c r="AH365" s="233"/>
      <c r="AI365" s="237"/>
      <c r="AJ365" s="233"/>
      <c r="AK365" s="233"/>
    </row>
    <row r="366" spans="28:37" s="113" customFormat="1" ht="15" customHeight="1" x14ac:dyDescent="0.3">
      <c r="AB366" s="237"/>
      <c r="AC366" s="237"/>
      <c r="AD366" s="1"/>
      <c r="AE366" s="237"/>
      <c r="AF366" s="1"/>
      <c r="AG366" s="1"/>
      <c r="AH366" s="233"/>
      <c r="AI366" s="237"/>
      <c r="AJ366" s="233"/>
      <c r="AK366" s="233"/>
    </row>
    <row r="367" spans="28:37" s="113" customFormat="1" ht="15" customHeight="1" x14ac:dyDescent="0.3">
      <c r="AB367" s="237"/>
      <c r="AC367" s="237"/>
      <c r="AD367" s="1"/>
      <c r="AE367" s="237"/>
      <c r="AF367" s="1"/>
      <c r="AG367" s="1"/>
      <c r="AH367" s="233"/>
      <c r="AI367" s="237"/>
      <c r="AJ367" s="233"/>
      <c r="AK367" s="233"/>
    </row>
    <row r="368" spans="28:37" s="113" customFormat="1" ht="15" customHeight="1" x14ac:dyDescent="0.3">
      <c r="AB368" s="237"/>
      <c r="AC368" s="237"/>
      <c r="AD368" s="1"/>
      <c r="AE368" s="237"/>
      <c r="AF368" s="1"/>
      <c r="AG368" s="1"/>
      <c r="AH368" s="233"/>
      <c r="AI368" s="237"/>
      <c r="AJ368" s="233"/>
      <c r="AK368" s="233"/>
    </row>
    <row r="369" spans="28:37" s="113" customFormat="1" ht="15" customHeight="1" x14ac:dyDescent="0.3">
      <c r="AB369" s="237"/>
      <c r="AC369" s="237"/>
      <c r="AD369" s="1"/>
      <c r="AE369" s="237"/>
      <c r="AF369" s="1"/>
      <c r="AG369" s="1"/>
      <c r="AH369" s="233"/>
      <c r="AI369" s="237"/>
      <c r="AJ369" s="233"/>
      <c r="AK369" s="233"/>
    </row>
    <row r="370" spans="28:37" s="113" customFormat="1" ht="15" customHeight="1" x14ac:dyDescent="0.3">
      <c r="AB370" s="237"/>
      <c r="AC370" s="237"/>
      <c r="AD370" s="1"/>
      <c r="AE370" s="237"/>
      <c r="AF370" s="1"/>
      <c r="AG370" s="1"/>
      <c r="AH370" s="233"/>
      <c r="AI370" s="237"/>
      <c r="AJ370" s="233"/>
      <c r="AK370" s="233"/>
    </row>
    <row r="371" spans="28:37" s="113" customFormat="1" ht="15" customHeight="1" x14ac:dyDescent="0.3">
      <c r="AB371" s="237"/>
      <c r="AC371" s="237"/>
      <c r="AD371" s="1"/>
      <c r="AE371" s="237"/>
      <c r="AF371" s="1"/>
      <c r="AG371" s="1"/>
      <c r="AH371" s="233"/>
      <c r="AI371" s="237"/>
      <c r="AJ371" s="233"/>
      <c r="AK371" s="233"/>
    </row>
    <row r="372" spans="28:37" s="113" customFormat="1" ht="15" customHeight="1" x14ac:dyDescent="0.3">
      <c r="AB372" s="237"/>
      <c r="AC372" s="237"/>
      <c r="AD372" s="1"/>
      <c r="AE372" s="237"/>
      <c r="AF372" s="1"/>
      <c r="AG372" s="1"/>
      <c r="AH372" s="233"/>
      <c r="AI372" s="237"/>
      <c r="AJ372" s="233"/>
      <c r="AK372" s="233"/>
    </row>
    <row r="373" spans="28:37" s="113" customFormat="1" ht="15" customHeight="1" x14ac:dyDescent="0.3">
      <c r="AB373" s="237"/>
      <c r="AC373" s="237"/>
      <c r="AD373" s="1"/>
      <c r="AE373" s="237"/>
      <c r="AF373" s="1"/>
      <c r="AG373" s="1"/>
      <c r="AH373" s="233"/>
      <c r="AI373" s="237"/>
      <c r="AJ373" s="233"/>
      <c r="AK373" s="233"/>
    </row>
    <row r="374" spans="28:37" s="113" customFormat="1" ht="15" customHeight="1" x14ac:dyDescent="0.3">
      <c r="AB374" s="237"/>
      <c r="AC374" s="237"/>
      <c r="AD374" s="1"/>
      <c r="AE374" s="237"/>
      <c r="AF374" s="1"/>
      <c r="AG374" s="1"/>
      <c r="AH374" s="233"/>
      <c r="AI374" s="237"/>
      <c r="AJ374" s="233"/>
      <c r="AK374" s="233"/>
    </row>
    <row r="375" spans="28:37" s="113" customFormat="1" ht="15" customHeight="1" x14ac:dyDescent="0.3">
      <c r="AB375" s="237"/>
      <c r="AC375" s="237"/>
      <c r="AD375" s="1"/>
      <c r="AE375" s="237"/>
      <c r="AF375" s="1"/>
      <c r="AG375" s="1"/>
      <c r="AH375" s="233"/>
      <c r="AI375" s="237"/>
      <c r="AJ375" s="233"/>
      <c r="AK375" s="233"/>
    </row>
    <row r="376" spans="28:37" s="113" customFormat="1" ht="15" customHeight="1" x14ac:dyDescent="0.3">
      <c r="AB376" s="237"/>
      <c r="AC376" s="237"/>
      <c r="AD376" s="1"/>
      <c r="AE376" s="237"/>
      <c r="AF376" s="1"/>
      <c r="AG376" s="1"/>
      <c r="AH376" s="233"/>
      <c r="AI376" s="237"/>
      <c r="AJ376" s="233"/>
      <c r="AK376" s="233"/>
    </row>
    <row r="377" spans="28:37" s="113" customFormat="1" ht="15" customHeight="1" x14ac:dyDescent="0.3">
      <c r="AB377" s="237"/>
      <c r="AC377" s="237"/>
      <c r="AD377" s="1"/>
      <c r="AE377" s="237"/>
      <c r="AF377" s="1"/>
      <c r="AG377" s="1"/>
      <c r="AH377" s="233"/>
      <c r="AI377" s="237"/>
      <c r="AJ377" s="233"/>
      <c r="AK377" s="233"/>
    </row>
    <row r="378" spans="28:37" s="113" customFormat="1" ht="15" customHeight="1" x14ac:dyDescent="0.3">
      <c r="AB378" s="237"/>
      <c r="AC378" s="237"/>
      <c r="AD378" s="1"/>
      <c r="AE378" s="237"/>
      <c r="AF378" s="1"/>
      <c r="AG378" s="1"/>
      <c r="AH378" s="233"/>
      <c r="AI378" s="237"/>
      <c r="AJ378" s="233"/>
      <c r="AK378" s="233"/>
    </row>
    <row r="379" spans="28:37" s="113" customFormat="1" ht="15" customHeight="1" x14ac:dyDescent="0.3">
      <c r="AB379" s="237"/>
      <c r="AC379" s="237"/>
      <c r="AD379" s="1"/>
      <c r="AE379" s="237"/>
      <c r="AF379" s="1"/>
      <c r="AG379" s="1"/>
      <c r="AH379" s="233"/>
      <c r="AI379" s="237"/>
      <c r="AJ379" s="233"/>
      <c r="AK379" s="233"/>
    </row>
    <row r="380" spans="28:37" s="113" customFormat="1" ht="15" customHeight="1" x14ac:dyDescent="0.3">
      <c r="AB380" s="237"/>
      <c r="AC380" s="237"/>
      <c r="AD380" s="1"/>
      <c r="AE380" s="237"/>
      <c r="AF380" s="1"/>
      <c r="AG380" s="1"/>
      <c r="AH380" s="233"/>
      <c r="AI380" s="237"/>
      <c r="AJ380" s="233"/>
      <c r="AK380" s="233"/>
    </row>
    <row r="381" spans="28:37" s="113" customFormat="1" ht="15" customHeight="1" x14ac:dyDescent="0.3">
      <c r="AB381" s="237"/>
      <c r="AC381" s="237"/>
      <c r="AD381" s="1"/>
      <c r="AE381" s="237"/>
      <c r="AF381" s="1"/>
      <c r="AG381" s="1"/>
      <c r="AH381" s="233"/>
      <c r="AI381" s="237"/>
      <c r="AJ381" s="233"/>
      <c r="AK381" s="233"/>
    </row>
    <row r="382" spans="28:37" s="113" customFormat="1" ht="15" customHeight="1" x14ac:dyDescent="0.3">
      <c r="AB382" s="237"/>
      <c r="AC382" s="237"/>
      <c r="AD382" s="1"/>
      <c r="AE382" s="237"/>
      <c r="AF382" s="1"/>
      <c r="AG382" s="1"/>
      <c r="AH382" s="233"/>
      <c r="AI382" s="237"/>
      <c r="AJ382" s="233"/>
      <c r="AK382" s="233"/>
    </row>
    <row r="383" spans="28:37" s="113" customFormat="1" ht="15" customHeight="1" x14ac:dyDescent="0.3">
      <c r="AB383" s="237"/>
      <c r="AC383" s="237"/>
      <c r="AD383" s="1"/>
      <c r="AE383" s="237"/>
      <c r="AF383" s="1"/>
      <c r="AG383" s="1"/>
      <c r="AH383" s="233"/>
      <c r="AI383" s="237"/>
      <c r="AJ383" s="233"/>
      <c r="AK383" s="233"/>
    </row>
    <row r="384" spans="28:37" s="113" customFormat="1" ht="15" customHeight="1" x14ac:dyDescent="0.3">
      <c r="AB384" s="237"/>
      <c r="AC384" s="237"/>
      <c r="AD384" s="1"/>
      <c r="AE384" s="237"/>
      <c r="AF384" s="1"/>
      <c r="AG384" s="1"/>
      <c r="AH384" s="233"/>
      <c r="AI384" s="237"/>
      <c r="AJ384" s="233"/>
      <c r="AK384" s="233"/>
    </row>
    <row r="385" spans="28:37" s="113" customFormat="1" ht="15" customHeight="1" x14ac:dyDescent="0.3">
      <c r="AB385" s="237"/>
      <c r="AC385" s="237"/>
      <c r="AD385" s="1"/>
      <c r="AE385" s="237"/>
      <c r="AF385" s="1"/>
      <c r="AG385" s="1"/>
      <c r="AH385" s="233"/>
      <c r="AI385" s="237"/>
      <c r="AJ385" s="233"/>
      <c r="AK385" s="233"/>
    </row>
    <row r="386" spans="28:37" s="113" customFormat="1" ht="15" customHeight="1" x14ac:dyDescent="0.3">
      <c r="AB386" s="237"/>
      <c r="AC386" s="237"/>
      <c r="AD386" s="1"/>
      <c r="AE386" s="237"/>
      <c r="AF386" s="1"/>
      <c r="AG386" s="1"/>
      <c r="AH386" s="233"/>
      <c r="AI386" s="237"/>
      <c r="AJ386" s="233"/>
      <c r="AK386" s="233"/>
    </row>
    <row r="387" spans="28:37" s="113" customFormat="1" ht="15" customHeight="1" x14ac:dyDescent="0.3">
      <c r="AB387" s="237"/>
      <c r="AC387" s="237"/>
      <c r="AD387" s="1"/>
      <c r="AE387" s="237"/>
      <c r="AF387" s="1"/>
      <c r="AG387" s="1"/>
      <c r="AH387" s="233"/>
      <c r="AI387" s="237"/>
      <c r="AJ387" s="233"/>
      <c r="AK387" s="233"/>
    </row>
    <row r="388" spans="28:37" s="113" customFormat="1" ht="15" customHeight="1" x14ac:dyDescent="0.3">
      <c r="AB388" s="237"/>
      <c r="AC388" s="237"/>
      <c r="AD388" s="1"/>
      <c r="AE388" s="237"/>
      <c r="AF388" s="1"/>
      <c r="AG388" s="1"/>
      <c r="AH388" s="233"/>
      <c r="AI388" s="237"/>
      <c r="AJ388" s="233"/>
      <c r="AK388" s="233"/>
    </row>
    <row r="389" spans="28:37" s="113" customFormat="1" ht="15" customHeight="1" x14ac:dyDescent="0.3">
      <c r="AB389" s="237"/>
      <c r="AC389" s="237"/>
      <c r="AD389" s="1"/>
      <c r="AE389" s="237"/>
      <c r="AF389" s="1"/>
      <c r="AG389" s="1"/>
      <c r="AH389" s="233"/>
      <c r="AI389" s="237"/>
      <c r="AJ389" s="233"/>
      <c r="AK389" s="233"/>
    </row>
    <row r="390" spans="28:37" s="113" customFormat="1" ht="15" customHeight="1" x14ac:dyDescent="0.3">
      <c r="AB390" s="237"/>
      <c r="AC390" s="237"/>
      <c r="AD390" s="1"/>
      <c r="AE390" s="237"/>
      <c r="AF390" s="1"/>
      <c r="AG390" s="1"/>
      <c r="AH390" s="233"/>
      <c r="AI390" s="237"/>
      <c r="AJ390" s="233"/>
      <c r="AK390" s="233"/>
    </row>
    <row r="391" spans="28:37" s="113" customFormat="1" ht="15" customHeight="1" x14ac:dyDescent="0.3">
      <c r="AB391" s="237"/>
      <c r="AC391" s="237"/>
      <c r="AD391" s="1"/>
      <c r="AE391" s="237"/>
      <c r="AF391" s="1"/>
      <c r="AG391" s="1"/>
      <c r="AH391" s="233"/>
      <c r="AI391" s="237"/>
      <c r="AJ391" s="233"/>
      <c r="AK391" s="233"/>
    </row>
    <row r="392" spans="28:37" s="113" customFormat="1" ht="15" customHeight="1" x14ac:dyDescent="0.3">
      <c r="AB392" s="237"/>
      <c r="AC392" s="237"/>
      <c r="AD392" s="1"/>
      <c r="AE392" s="237"/>
      <c r="AF392" s="1"/>
      <c r="AG392" s="1"/>
      <c r="AH392" s="233"/>
      <c r="AI392" s="237"/>
      <c r="AJ392" s="233"/>
      <c r="AK392" s="233"/>
    </row>
    <row r="393" spans="28:37" s="113" customFormat="1" ht="15" customHeight="1" x14ac:dyDescent="0.3">
      <c r="AB393" s="237"/>
      <c r="AC393" s="237"/>
      <c r="AD393" s="1"/>
      <c r="AE393" s="237"/>
      <c r="AF393" s="1"/>
      <c r="AG393" s="1"/>
      <c r="AH393" s="233"/>
      <c r="AI393" s="237"/>
      <c r="AJ393" s="233"/>
      <c r="AK393" s="233"/>
    </row>
    <row r="394" spans="28:37" s="113" customFormat="1" ht="15" customHeight="1" x14ac:dyDescent="0.3">
      <c r="AB394" s="237"/>
      <c r="AC394" s="237"/>
      <c r="AD394" s="1"/>
      <c r="AE394" s="237"/>
      <c r="AF394" s="1"/>
      <c r="AG394" s="1"/>
      <c r="AH394" s="233"/>
      <c r="AI394" s="237"/>
      <c r="AJ394" s="233"/>
      <c r="AK394" s="233"/>
    </row>
    <row r="395" spans="28:37" s="113" customFormat="1" ht="15" customHeight="1" x14ac:dyDescent="0.3">
      <c r="AB395" s="237"/>
      <c r="AC395" s="237"/>
      <c r="AD395" s="1"/>
      <c r="AE395" s="237"/>
      <c r="AF395" s="1"/>
      <c r="AG395" s="1"/>
      <c r="AH395" s="233"/>
      <c r="AI395" s="237"/>
      <c r="AJ395" s="233"/>
      <c r="AK395" s="233"/>
    </row>
    <row r="396" spans="28:37" s="113" customFormat="1" ht="15" customHeight="1" x14ac:dyDescent="0.3">
      <c r="AB396" s="237"/>
      <c r="AC396" s="237"/>
      <c r="AD396" s="1"/>
      <c r="AE396" s="237"/>
      <c r="AF396" s="1"/>
      <c r="AG396" s="1"/>
      <c r="AH396" s="233"/>
      <c r="AI396" s="237"/>
      <c r="AJ396" s="233"/>
      <c r="AK396" s="233"/>
    </row>
    <row r="397" spans="28:37" s="113" customFormat="1" ht="15" customHeight="1" x14ac:dyDescent="0.3">
      <c r="AB397" s="237"/>
      <c r="AC397" s="237"/>
      <c r="AD397" s="1"/>
      <c r="AE397" s="237"/>
      <c r="AF397" s="1"/>
      <c r="AG397" s="1"/>
      <c r="AH397" s="233"/>
      <c r="AI397" s="237"/>
      <c r="AJ397" s="233"/>
      <c r="AK397" s="233"/>
    </row>
    <row r="398" spans="28:37" s="113" customFormat="1" ht="15" customHeight="1" x14ac:dyDescent="0.3">
      <c r="AB398" s="237"/>
      <c r="AC398" s="237"/>
      <c r="AD398" s="1"/>
      <c r="AE398" s="237"/>
      <c r="AF398" s="1"/>
      <c r="AG398" s="1"/>
      <c r="AH398" s="233"/>
      <c r="AI398" s="237"/>
      <c r="AJ398" s="233"/>
      <c r="AK398" s="233"/>
    </row>
    <row r="399" spans="28:37" s="113" customFormat="1" ht="15" customHeight="1" x14ac:dyDescent="0.3">
      <c r="AB399" s="237"/>
      <c r="AC399" s="237"/>
      <c r="AD399" s="1"/>
      <c r="AE399" s="237"/>
      <c r="AF399" s="1"/>
      <c r="AG399" s="1"/>
      <c r="AH399" s="233"/>
      <c r="AI399" s="237"/>
      <c r="AJ399" s="233"/>
      <c r="AK399" s="233"/>
    </row>
    <row r="400" spans="28:37" s="113" customFormat="1" ht="15" customHeight="1" x14ac:dyDescent="0.3">
      <c r="AB400" s="237"/>
      <c r="AC400" s="237"/>
      <c r="AD400" s="1"/>
      <c r="AE400" s="237"/>
      <c r="AF400" s="1"/>
      <c r="AG400" s="1"/>
      <c r="AH400" s="233"/>
      <c r="AI400" s="237"/>
      <c r="AJ400" s="233"/>
      <c r="AK400" s="233"/>
    </row>
    <row r="401" spans="28:37" s="113" customFormat="1" ht="15" customHeight="1" x14ac:dyDescent="0.3">
      <c r="AB401" s="237"/>
      <c r="AC401" s="237"/>
      <c r="AD401" s="1"/>
      <c r="AE401" s="237"/>
      <c r="AF401" s="1"/>
      <c r="AG401" s="1"/>
      <c r="AH401" s="233"/>
      <c r="AI401" s="237"/>
      <c r="AJ401" s="233"/>
      <c r="AK401" s="233"/>
    </row>
    <row r="402" spans="28:37" s="113" customFormat="1" ht="15" customHeight="1" x14ac:dyDescent="0.3">
      <c r="AB402" s="237"/>
      <c r="AC402" s="237"/>
      <c r="AD402" s="1"/>
      <c r="AE402" s="237"/>
      <c r="AF402" s="1"/>
      <c r="AG402" s="1"/>
      <c r="AH402" s="233"/>
      <c r="AI402" s="237"/>
      <c r="AJ402" s="233"/>
      <c r="AK402" s="233"/>
    </row>
    <row r="403" spans="28:37" s="113" customFormat="1" ht="15" customHeight="1" x14ac:dyDescent="0.3">
      <c r="AB403" s="237"/>
      <c r="AC403" s="237"/>
      <c r="AD403" s="1"/>
      <c r="AE403" s="237"/>
      <c r="AF403" s="1"/>
      <c r="AG403" s="1"/>
      <c r="AH403" s="233"/>
      <c r="AI403" s="237"/>
      <c r="AJ403" s="233"/>
      <c r="AK403" s="233"/>
    </row>
    <row r="404" spans="28:37" s="113" customFormat="1" ht="15" customHeight="1" x14ac:dyDescent="0.3">
      <c r="AB404" s="237"/>
      <c r="AC404" s="237"/>
      <c r="AD404" s="1"/>
      <c r="AE404" s="237"/>
      <c r="AF404" s="1"/>
      <c r="AG404" s="1"/>
      <c r="AH404" s="233"/>
      <c r="AI404" s="237"/>
      <c r="AJ404" s="233"/>
      <c r="AK404" s="233"/>
    </row>
    <row r="405" spans="28:37" s="113" customFormat="1" ht="15" customHeight="1" x14ac:dyDescent="0.3">
      <c r="AB405" s="237"/>
      <c r="AC405" s="237"/>
      <c r="AD405" s="1"/>
      <c r="AE405" s="237"/>
      <c r="AF405" s="1"/>
      <c r="AG405" s="1"/>
      <c r="AH405" s="233"/>
      <c r="AI405" s="237"/>
      <c r="AJ405" s="233"/>
      <c r="AK405" s="233"/>
    </row>
    <row r="406" spans="28:37" s="113" customFormat="1" ht="15" customHeight="1" x14ac:dyDescent="0.3">
      <c r="AB406" s="237"/>
      <c r="AC406" s="237"/>
      <c r="AD406" s="1"/>
      <c r="AE406" s="237"/>
      <c r="AF406" s="1"/>
      <c r="AG406" s="1"/>
      <c r="AH406" s="233"/>
      <c r="AI406" s="237"/>
      <c r="AJ406" s="233"/>
      <c r="AK406" s="233"/>
    </row>
    <row r="407" spans="28:37" s="113" customFormat="1" ht="15" customHeight="1" x14ac:dyDescent="0.3">
      <c r="AB407" s="237"/>
      <c r="AC407" s="237"/>
      <c r="AD407" s="1"/>
      <c r="AE407" s="237"/>
      <c r="AF407" s="1"/>
      <c r="AG407" s="1"/>
      <c r="AH407" s="233"/>
      <c r="AI407" s="237"/>
      <c r="AJ407" s="233"/>
      <c r="AK407" s="233"/>
    </row>
    <row r="408" spans="28:37" s="113" customFormat="1" ht="15" customHeight="1" x14ac:dyDescent="0.3">
      <c r="AB408" s="237"/>
      <c r="AC408" s="237"/>
      <c r="AD408" s="1"/>
      <c r="AE408" s="237"/>
      <c r="AF408" s="1"/>
      <c r="AG408" s="1"/>
      <c r="AH408" s="233"/>
      <c r="AI408" s="237"/>
      <c r="AJ408" s="233"/>
      <c r="AK408" s="233"/>
    </row>
    <row r="409" spans="28:37" s="113" customFormat="1" ht="15" customHeight="1" x14ac:dyDescent="0.3">
      <c r="AB409" s="237"/>
      <c r="AC409" s="237"/>
      <c r="AD409" s="1"/>
      <c r="AE409" s="237"/>
      <c r="AF409" s="1"/>
      <c r="AG409" s="1"/>
      <c r="AH409" s="233"/>
      <c r="AI409" s="237"/>
      <c r="AJ409" s="233"/>
      <c r="AK409" s="233"/>
    </row>
    <row r="410" spans="28:37" s="113" customFormat="1" ht="15" customHeight="1" x14ac:dyDescent="0.3">
      <c r="AB410" s="237"/>
      <c r="AC410" s="237"/>
      <c r="AD410" s="1"/>
      <c r="AE410" s="237"/>
      <c r="AF410" s="1"/>
      <c r="AG410" s="1"/>
      <c r="AH410" s="233"/>
      <c r="AI410" s="237"/>
      <c r="AJ410" s="233"/>
      <c r="AK410" s="233"/>
    </row>
    <row r="411" spans="28:37" s="113" customFormat="1" ht="15" customHeight="1" x14ac:dyDescent="0.3">
      <c r="AB411" s="237"/>
      <c r="AC411" s="237"/>
      <c r="AD411" s="1"/>
      <c r="AE411" s="237"/>
      <c r="AF411" s="1"/>
      <c r="AG411" s="1"/>
      <c r="AH411" s="233"/>
      <c r="AI411" s="237"/>
      <c r="AJ411" s="233"/>
      <c r="AK411" s="233"/>
    </row>
    <row r="412" spans="28:37" s="113" customFormat="1" ht="15" customHeight="1" x14ac:dyDescent="0.3">
      <c r="AB412" s="237"/>
      <c r="AC412" s="237"/>
      <c r="AD412" s="1"/>
      <c r="AE412" s="237"/>
      <c r="AF412" s="1"/>
      <c r="AG412" s="1"/>
      <c r="AH412" s="233"/>
      <c r="AI412" s="237"/>
      <c r="AJ412" s="233"/>
      <c r="AK412" s="233"/>
    </row>
    <row r="413" spans="28:37" s="113" customFormat="1" ht="15" customHeight="1" x14ac:dyDescent="0.3">
      <c r="AB413" s="237"/>
      <c r="AC413" s="237"/>
      <c r="AD413" s="1"/>
      <c r="AE413" s="237"/>
      <c r="AF413" s="1"/>
      <c r="AG413" s="1"/>
      <c r="AH413" s="233"/>
      <c r="AI413" s="237"/>
      <c r="AJ413" s="233"/>
      <c r="AK413" s="233"/>
    </row>
    <row r="414" spans="28:37" s="113" customFormat="1" ht="15" customHeight="1" x14ac:dyDescent="0.3">
      <c r="AB414" s="237"/>
      <c r="AC414" s="237"/>
      <c r="AD414" s="1"/>
      <c r="AE414" s="237"/>
      <c r="AF414" s="1"/>
      <c r="AG414" s="1"/>
      <c r="AH414" s="233"/>
      <c r="AI414" s="237"/>
      <c r="AJ414" s="233"/>
      <c r="AK414" s="233"/>
    </row>
    <row r="415" spans="28:37" s="113" customFormat="1" ht="15" customHeight="1" x14ac:dyDescent="0.3">
      <c r="AB415" s="237"/>
      <c r="AC415" s="237"/>
      <c r="AD415" s="1"/>
      <c r="AE415" s="237"/>
      <c r="AF415" s="1"/>
      <c r="AG415" s="1"/>
      <c r="AH415" s="233"/>
      <c r="AI415" s="237"/>
      <c r="AJ415" s="233"/>
      <c r="AK415" s="233"/>
    </row>
    <row r="416" spans="28:37" s="113" customFormat="1" ht="15" customHeight="1" x14ac:dyDescent="0.3">
      <c r="AB416" s="237"/>
      <c r="AC416" s="237"/>
      <c r="AD416" s="1"/>
      <c r="AE416" s="237"/>
      <c r="AF416" s="1"/>
      <c r="AG416" s="1"/>
      <c r="AH416" s="233"/>
      <c r="AI416" s="237"/>
      <c r="AJ416" s="233"/>
      <c r="AK416" s="233"/>
    </row>
    <row r="417" spans="28:37" s="113" customFormat="1" ht="15" customHeight="1" x14ac:dyDescent="0.3">
      <c r="AB417" s="237"/>
      <c r="AC417" s="237"/>
      <c r="AD417" s="1"/>
      <c r="AE417" s="237"/>
      <c r="AF417" s="1"/>
      <c r="AG417" s="1"/>
      <c r="AH417" s="233"/>
      <c r="AI417" s="237"/>
      <c r="AJ417" s="233"/>
      <c r="AK417" s="233"/>
    </row>
    <row r="418" spans="28:37" s="113" customFormat="1" ht="15" customHeight="1" x14ac:dyDescent="0.3">
      <c r="AB418" s="237"/>
      <c r="AC418" s="237"/>
      <c r="AD418" s="1"/>
      <c r="AE418" s="237"/>
      <c r="AF418" s="1"/>
      <c r="AG418" s="1"/>
      <c r="AH418" s="233"/>
      <c r="AI418" s="237"/>
      <c r="AJ418" s="233"/>
      <c r="AK418" s="233"/>
    </row>
    <row r="419" spans="28:37" s="113" customFormat="1" ht="15" customHeight="1" x14ac:dyDescent="0.3">
      <c r="AB419" s="237"/>
      <c r="AC419" s="237"/>
      <c r="AD419" s="1"/>
      <c r="AE419" s="237"/>
      <c r="AF419" s="1"/>
      <c r="AG419" s="1"/>
      <c r="AH419" s="233"/>
      <c r="AI419" s="237"/>
      <c r="AJ419" s="233"/>
      <c r="AK419" s="233"/>
    </row>
    <row r="420" spans="28:37" s="113" customFormat="1" ht="15" customHeight="1" x14ac:dyDescent="0.3">
      <c r="AB420" s="237"/>
      <c r="AC420" s="237"/>
      <c r="AD420" s="1"/>
      <c r="AE420" s="237"/>
      <c r="AF420" s="1"/>
      <c r="AG420" s="1"/>
      <c r="AH420" s="233"/>
      <c r="AI420" s="237"/>
      <c r="AJ420" s="233"/>
      <c r="AK420" s="233"/>
    </row>
    <row r="421" spans="28:37" s="113" customFormat="1" ht="15" customHeight="1" x14ac:dyDescent="0.3">
      <c r="AB421" s="237"/>
      <c r="AC421" s="237"/>
      <c r="AD421" s="1"/>
      <c r="AE421" s="237"/>
      <c r="AF421" s="1"/>
      <c r="AG421" s="1"/>
      <c r="AH421" s="233"/>
      <c r="AI421" s="237"/>
      <c r="AJ421" s="233"/>
      <c r="AK421" s="233"/>
    </row>
    <row r="422" spans="28:37" s="113" customFormat="1" ht="15" customHeight="1" x14ac:dyDescent="0.3">
      <c r="AB422" s="237"/>
      <c r="AC422" s="237"/>
      <c r="AD422" s="1"/>
      <c r="AE422" s="237"/>
      <c r="AF422" s="1"/>
      <c r="AG422" s="1"/>
      <c r="AH422" s="233"/>
      <c r="AI422" s="237"/>
      <c r="AJ422" s="233"/>
      <c r="AK422" s="233"/>
    </row>
    <row r="423" spans="28:37" s="113" customFormat="1" ht="15" customHeight="1" x14ac:dyDescent="0.3">
      <c r="AB423" s="237"/>
      <c r="AC423" s="237"/>
      <c r="AD423" s="1"/>
      <c r="AE423" s="237"/>
      <c r="AF423" s="1"/>
      <c r="AG423" s="1"/>
      <c r="AH423" s="233"/>
      <c r="AI423" s="237"/>
      <c r="AJ423" s="233"/>
      <c r="AK423" s="233"/>
    </row>
    <row r="424" spans="28:37" s="113" customFormat="1" ht="15" customHeight="1" x14ac:dyDescent="0.3">
      <c r="AB424" s="237"/>
      <c r="AC424" s="237"/>
      <c r="AD424" s="1"/>
      <c r="AE424" s="237"/>
      <c r="AF424" s="1"/>
      <c r="AG424" s="1"/>
      <c r="AH424" s="233"/>
      <c r="AI424" s="237"/>
      <c r="AJ424" s="233"/>
      <c r="AK424" s="233"/>
    </row>
    <row r="425" spans="28:37" s="113" customFormat="1" ht="15" customHeight="1" x14ac:dyDescent="0.3">
      <c r="AB425" s="237"/>
      <c r="AC425" s="237"/>
      <c r="AD425" s="1"/>
      <c r="AE425" s="237"/>
      <c r="AF425" s="1"/>
      <c r="AG425" s="1"/>
      <c r="AH425" s="233"/>
      <c r="AI425" s="237"/>
      <c r="AJ425" s="233"/>
      <c r="AK425" s="233"/>
    </row>
    <row r="426" spans="28:37" s="113" customFormat="1" ht="15" customHeight="1" x14ac:dyDescent="0.3">
      <c r="AB426" s="237"/>
      <c r="AC426" s="237"/>
      <c r="AD426" s="1"/>
      <c r="AE426" s="237"/>
      <c r="AF426" s="1"/>
      <c r="AG426" s="1"/>
      <c r="AH426" s="233"/>
      <c r="AI426" s="237"/>
      <c r="AJ426" s="233"/>
      <c r="AK426" s="233"/>
    </row>
    <row r="427" spans="28:37" s="113" customFormat="1" ht="15" customHeight="1" x14ac:dyDescent="0.3">
      <c r="AB427" s="237"/>
      <c r="AC427" s="237"/>
      <c r="AD427" s="1"/>
      <c r="AE427" s="237"/>
      <c r="AF427" s="1"/>
      <c r="AG427" s="1"/>
      <c r="AH427" s="233"/>
      <c r="AI427" s="237"/>
      <c r="AJ427" s="233"/>
      <c r="AK427" s="233"/>
    </row>
    <row r="428" spans="28:37" s="113" customFormat="1" ht="15" customHeight="1" x14ac:dyDescent="0.3">
      <c r="AB428" s="237"/>
      <c r="AC428" s="237"/>
      <c r="AD428" s="1"/>
      <c r="AE428" s="237"/>
      <c r="AF428" s="1"/>
      <c r="AG428" s="1"/>
      <c r="AH428" s="233"/>
      <c r="AI428" s="237"/>
      <c r="AJ428" s="233"/>
      <c r="AK428" s="233"/>
    </row>
    <row r="429" spans="28:37" s="113" customFormat="1" ht="15" customHeight="1" x14ac:dyDescent="0.3">
      <c r="AB429" s="237"/>
      <c r="AC429" s="237"/>
      <c r="AD429" s="1"/>
      <c r="AE429" s="237"/>
      <c r="AF429" s="1"/>
      <c r="AG429" s="1"/>
      <c r="AH429" s="233"/>
      <c r="AI429" s="237"/>
      <c r="AJ429" s="233"/>
      <c r="AK429" s="233"/>
    </row>
    <row r="430" spans="28:37" s="113" customFormat="1" ht="15" customHeight="1" x14ac:dyDescent="0.3">
      <c r="AB430" s="237"/>
      <c r="AC430" s="237"/>
      <c r="AD430" s="1"/>
      <c r="AE430" s="237"/>
      <c r="AF430" s="1"/>
      <c r="AG430" s="1"/>
      <c r="AH430" s="233"/>
      <c r="AI430" s="237"/>
      <c r="AJ430" s="233"/>
      <c r="AK430" s="233"/>
    </row>
    <row r="431" spans="28:37" s="113" customFormat="1" ht="15" customHeight="1" x14ac:dyDescent="0.3">
      <c r="AB431" s="237"/>
      <c r="AC431" s="237"/>
      <c r="AD431" s="1"/>
      <c r="AE431" s="237"/>
      <c r="AF431" s="1"/>
      <c r="AG431" s="1"/>
      <c r="AH431" s="233"/>
      <c r="AI431" s="237"/>
      <c r="AJ431" s="233"/>
      <c r="AK431" s="233"/>
    </row>
    <row r="432" spans="28:37" s="113" customFormat="1" ht="15" customHeight="1" x14ac:dyDescent="0.3">
      <c r="AB432" s="237"/>
      <c r="AC432" s="237"/>
      <c r="AD432" s="1"/>
      <c r="AE432" s="237"/>
      <c r="AF432" s="1"/>
      <c r="AG432" s="1"/>
      <c r="AH432" s="233"/>
      <c r="AI432" s="237"/>
      <c r="AJ432" s="233"/>
      <c r="AK432" s="233"/>
    </row>
    <row r="433" spans="28:37" s="113" customFormat="1" ht="15" customHeight="1" x14ac:dyDescent="0.3">
      <c r="AB433" s="237"/>
      <c r="AC433" s="237"/>
      <c r="AD433" s="1"/>
      <c r="AE433" s="237"/>
      <c r="AF433" s="1"/>
      <c r="AG433" s="1"/>
      <c r="AH433" s="233"/>
      <c r="AI433" s="237"/>
      <c r="AJ433" s="233"/>
      <c r="AK433" s="233"/>
    </row>
    <row r="434" spans="28:37" s="113" customFormat="1" ht="15" customHeight="1" x14ac:dyDescent="0.3">
      <c r="AB434" s="237"/>
      <c r="AC434" s="237"/>
      <c r="AD434" s="1"/>
      <c r="AE434" s="237"/>
      <c r="AF434" s="1"/>
      <c r="AG434" s="1"/>
      <c r="AH434" s="233"/>
      <c r="AI434" s="237"/>
      <c r="AJ434" s="233"/>
      <c r="AK434" s="233"/>
    </row>
    <row r="435" spans="28:37" s="113" customFormat="1" ht="15" customHeight="1" x14ac:dyDescent="0.3">
      <c r="AB435" s="237"/>
      <c r="AC435" s="237"/>
      <c r="AD435" s="1"/>
      <c r="AE435" s="237"/>
      <c r="AF435" s="1"/>
      <c r="AG435" s="1"/>
      <c r="AH435" s="233"/>
      <c r="AI435" s="237"/>
      <c r="AJ435" s="233"/>
      <c r="AK435" s="233"/>
    </row>
    <row r="436" spans="28:37" s="113" customFormat="1" ht="15" customHeight="1" x14ac:dyDescent="0.3">
      <c r="AB436" s="237"/>
      <c r="AC436" s="237"/>
      <c r="AD436" s="1"/>
      <c r="AE436" s="237"/>
      <c r="AF436" s="1"/>
      <c r="AG436" s="1"/>
      <c r="AH436" s="233"/>
      <c r="AI436" s="237"/>
      <c r="AJ436" s="233"/>
      <c r="AK436" s="233"/>
    </row>
    <row r="437" spans="28:37" s="113" customFormat="1" ht="15" customHeight="1" x14ac:dyDescent="0.3">
      <c r="AB437" s="237"/>
      <c r="AC437" s="237"/>
      <c r="AD437" s="1"/>
      <c r="AE437" s="237"/>
      <c r="AF437" s="1"/>
      <c r="AG437" s="1"/>
      <c r="AH437" s="233"/>
      <c r="AI437" s="237"/>
      <c r="AJ437" s="233"/>
      <c r="AK437" s="233"/>
    </row>
    <row r="438" spans="28:37" s="113" customFormat="1" ht="15" customHeight="1" x14ac:dyDescent="0.3">
      <c r="AB438" s="237"/>
      <c r="AC438" s="237"/>
      <c r="AD438" s="1"/>
      <c r="AE438" s="237"/>
      <c r="AF438" s="1"/>
      <c r="AG438" s="1"/>
      <c r="AH438" s="233"/>
      <c r="AI438" s="237"/>
      <c r="AJ438" s="233"/>
      <c r="AK438" s="233"/>
    </row>
    <row r="439" spans="28:37" s="113" customFormat="1" ht="15" customHeight="1" x14ac:dyDescent="0.3">
      <c r="AB439" s="237"/>
      <c r="AC439" s="237"/>
      <c r="AD439" s="1"/>
      <c r="AE439" s="237"/>
      <c r="AF439" s="1"/>
      <c r="AG439" s="1"/>
      <c r="AH439" s="233"/>
      <c r="AI439" s="237"/>
      <c r="AJ439" s="233"/>
      <c r="AK439" s="233"/>
    </row>
    <row r="440" spans="28:37" s="113" customFormat="1" ht="15" customHeight="1" x14ac:dyDescent="0.3">
      <c r="AB440" s="237"/>
      <c r="AC440" s="237"/>
      <c r="AD440" s="1"/>
      <c r="AE440" s="237"/>
      <c r="AF440" s="1"/>
      <c r="AG440" s="1"/>
      <c r="AH440" s="233"/>
      <c r="AI440" s="237"/>
      <c r="AJ440" s="233"/>
      <c r="AK440" s="233"/>
    </row>
    <row r="441" spans="28:37" s="113" customFormat="1" ht="15" customHeight="1" x14ac:dyDescent="0.3">
      <c r="AB441" s="237"/>
      <c r="AC441" s="237"/>
      <c r="AD441" s="1"/>
      <c r="AE441" s="237"/>
      <c r="AF441" s="1"/>
      <c r="AG441" s="1"/>
      <c r="AH441" s="233"/>
      <c r="AI441" s="237"/>
      <c r="AJ441" s="233"/>
      <c r="AK441" s="233"/>
    </row>
    <row r="442" spans="28:37" s="113" customFormat="1" ht="15" customHeight="1" x14ac:dyDescent="0.3">
      <c r="AB442" s="237"/>
      <c r="AC442" s="237"/>
      <c r="AD442" s="1"/>
      <c r="AE442" s="237"/>
      <c r="AF442" s="1"/>
      <c r="AG442" s="1"/>
      <c r="AH442" s="233"/>
      <c r="AI442" s="237"/>
      <c r="AJ442" s="233"/>
      <c r="AK442" s="233"/>
    </row>
    <row r="443" spans="28:37" s="113" customFormat="1" ht="15" customHeight="1" x14ac:dyDescent="0.3">
      <c r="AB443" s="237"/>
      <c r="AC443" s="237"/>
      <c r="AD443" s="1"/>
      <c r="AE443" s="237"/>
      <c r="AF443" s="1"/>
      <c r="AG443" s="1"/>
      <c r="AH443" s="233"/>
      <c r="AI443" s="237"/>
      <c r="AJ443" s="233"/>
      <c r="AK443" s="233"/>
    </row>
    <row r="444" spans="28:37" s="113" customFormat="1" ht="15" customHeight="1" x14ac:dyDescent="0.3">
      <c r="AB444" s="237"/>
      <c r="AC444" s="237"/>
      <c r="AD444" s="1"/>
      <c r="AE444" s="237"/>
      <c r="AF444" s="1"/>
      <c r="AG444" s="1"/>
      <c r="AH444" s="233"/>
      <c r="AI444" s="237"/>
      <c r="AJ444" s="233"/>
      <c r="AK444" s="233"/>
    </row>
    <row r="445" spans="28:37" s="113" customFormat="1" ht="15" customHeight="1" x14ac:dyDescent="0.3">
      <c r="AB445" s="237"/>
      <c r="AC445" s="237"/>
      <c r="AD445" s="1"/>
      <c r="AE445" s="237"/>
      <c r="AF445" s="1"/>
      <c r="AG445" s="1"/>
      <c r="AH445" s="233"/>
      <c r="AI445" s="237"/>
      <c r="AJ445" s="233"/>
      <c r="AK445" s="233"/>
    </row>
    <row r="446" spans="28:37" s="113" customFormat="1" ht="15" customHeight="1" x14ac:dyDescent="0.3">
      <c r="AB446" s="237"/>
      <c r="AC446" s="237"/>
      <c r="AD446" s="1"/>
      <c r="AE446" s="237"/>
      <c r="AF446" s="1"/>
      <c r="AG446" s="1"/>
      <c r="AH446" s="233"/>
      <c r="AI446" s="237"/>
      <c r="AJ446" s="233"/>
      <c r="AK446" s="233"/>
    </row>
    <row r="447" spans="28:37" s="113" customFormat="1" ht="15" customHeight="1" x14ac:dyDescent="0.3">
      <c r="AB447" s="237"/>
      <c r="AC447" s="237"/>
      <c r="AD447" s="1"/>
      <c r="AE447" s="237"/>
      <c r="AF447" s="1"/>
      <c r="AG447" s="1"/>
      <c r="AH447" s="233"/>
      <c r="AI447" s="237"/>
      <c r="AJ447" s="233"/>
      <c r="AK447" s="233"/>
    </row>
    <row r="448" spans="28:37" s="113" customFormat="1" ht="15" customHeight="1" x14ac:dyDescent="0.3">
      <c r="AB448" s="237"/>
      <c r="AC448" s="237"/>
      <c r="AD448" s="1"/>
      <c r="AE448" s="237"/>
      <c r="AF448" s="1"/>
      <c r="AG448" s="1"/>
      <c r="AH448" s="233"/>
      <c r="AI448" s="237"/>
      <c r="AJ448" s="233"/>
      <c r="AK448" s="233"/>
    </row>
    <row r="449" spans="28:37" s="113" customFormat="1" ht="15" customHeight="1" x14ac:dyDescent="0.3">
      <c r="AB449" s="237"/>
      <c r="AC449" s="237"/>
      <c r="AD449" s="1"/>
      <c r="AE449" s="237"/>
      <c r="AF449" s="1"/>
      <c r="AG449" s="1"/>
      <c r="AH449" s="233"/>
      <c r="AI449" s="237"/>
      <c r="AJ449" s="233"/>
      <c r="AK449" s="233"/>
    </row>
    <row r="450" spans="28:37" s="113" customFormat="1" ht="15" customHeight="1" x14ac:dyDescent="0.3">
      <c r="AB450" s="237"/>
      <c r="AC450" s="237"/>
      <c r="AD450" s="1"/>
      <c r="AE450" s="237"/>
      <c r="AF450" s="1"/>
      <c r="AG450" s="1"/>
      <c r="AH450" s="233"/>
      <c r="AI450" s="237"/>
      <c r="AJ450" s="233"/>
      <c r="AK450" s="233"/>
    </row>
    <row r="451" spans="28:37" s="113" customFormat="1" ht="15" customHeight="1" x14ac:dyDescent="0.3">
      <c r="AB451" s="237"/>
      <c r="AC451" s="237"/>
      <c r="AD451" s="1"/>
      <c r="AE451" s="237"/>
      <c r="AF451" s="1"/>
      <c r="AG451" s="1"/>
      <c r="AH451" s="233"/>
      <c r="AI451" s="237"/>
      <c r="AJ451" s="233"/>
      <c r="AK451" s="233"/>
    </row>
    <row r="452" spans="28:37" s="113" customFormat="1" ht="15" customHeight="1" x14ac:dyDescent="0.3">
      <c r="AB452" s="237"/>
      <c r="AC452" s="237"/>
      <c r="AD452" s="1"/>
      <c r="AE452" s="237"/>
      <c r="AF452" s="1"/>
      <c r="AG452" s="1"/>
      <c r="AH452" s="233"/>
      <c r="AI452" s="237"/>
      <c r="AJ452" s="233"/>
      <c r="AK452" s="233"/>
    </row>
    <row r="453" spans="28:37" s="113" customFormat="1" ht="15" customHeight="1" x14ac:dyDescent="0.3">
      <c r="AB453" s="237"/>
      <c r="AC453" s="237"/>
      <c r="AD453" s="1"/>
      <c r="AE453" s="237"/>
      <c r="AF453" s="1"/>
      <c r="AG453" s="1"/>
      <c r="AH453" s="233"/>
      <c r="AI453" s="237"/>
      <c r="AJ453" s="233"/>
      <c r="AK453" s="233"/>
    </row>
    <row r="454" spans="28:37" s="113" customFormat="1" ht="15" customHeight="1" x14ac:dyDescent="0.3">
      <c r="AB454" s="237"/>
      <c r="AC454" s="237"/>
      <c r="AD454" s="1"/>
      <c r="AE454" s="237"/>
      <c r="AF454" s="1"/>
      <c r="AG454" s="1"/>
      <c r="AH454" s="233"/>
      <c r="AI454" s="237"/>
      <c r="AJ454" s="233"/>
      <c r="AK454" s="233"/>
    </row>
    <row r="455" spans="28:37" s="113" customFormat="1" ht="15" customHeight="1" x14ac:dyDescent="0.3">
      <c r="AB455" s="237"/>
      <c r="AC455" s="237"/>
      <c r="AD455" s="1"/>
      <c r="AE455" s="237"/>
      <c r="AF455" s="1"/>
      <c r="AG455" s="1"/>
      <c r="AH455" s="233"/>
      <c r="AI455" s="237"/>
      <c r="AJ455" s="233"/>
      <c r="AK455" s="233"/>
    </row>
    <row r="456" spans="28:37" s="113" customFormat="1" ht="15" customHeight="1" x14ac:dyDescent="0.3">
      <c r="AB456" s="237"/>
      <c r="AC456" s="237"/>
      <c r="AD456" s="1"/>
      <c r="AE456" s="237"/>
      <c r="AF456" s="1"/>
      <c r="AG456" s="1"/>
      <c r="AH456" s="233"/>
      <c r="AI456" s="237"/>
      <c r="AJ456" s="233"/>
      <c r="AK456" s="233"/>
    </row>
    <row r="457" spans="28:37" s="113" customFormat="1" ht="15" customHeight="1" x14ac:dyDescent="0.3">
      <c r="AB457" s="237"/>
      <c r="AC457" s="237"/>
      <c r="AD457" s="1"/>
      <c r="AE457" s="237"/>
      <c r="AF457" s="1"/>
      <c r="AG457" s="1"/>
      <c r="AH457" s="233"/>
      <c r="AI457" s="237"/>
      <c r="AJ457" s="233"/>
      <c r="AK457" s="233"/>
    </row>
    <row r="458" spans="28:37" s="113" customFormat="1" ht="15" customHeight="1" x14ac:dyDescent="0.3">
      <c r="AB458" s="237"/>
      <c r="AC458" s="237"/>
      <c r="AD458" s="1"/>
      <c r="AE458" s="237"/>
      <c r="AF458" s="1"/>
      <c r="AG458" s="1"/>
      <c r="AH458" s="233"/>
      <c r="AI458" s="237"/>
      <c r="AJ458" s="233"/>
      <c r="AK458" s="233"/>
    </row>
    <row r="459" spans="28:37" s="113" customFormat="1" ht="15" customHeight="1" x14ac:dyDescent="0.3">
      <c r="AB459" s="237"/>
      <c r="AC459" s="237"/>
      <c r="AD459" s="1"/>
      <c r="AE459" s="1"/>
      <c r="AF459" s="1"/>
      <c r="AG459" s="1"/>
      <c r="AH459" s="1"/>
      <c r="AI459" s="1"/>
      <c r="AJ459" s="1"/>
      <c r="AK459" s="1"/>
    </row>
    <row r="460" spans="28:37" s="113" customFormat="1" ht="15" customHeight="1" x14ac:dyDescent="0.3">
      <c r="AB460" s="237"/>
      <c r="AC460" s="237"/>
      <c r="AD460" s="1"/>
      <c r="AE460" s="1"/>
      <c r="AF460" s="1"/>
      <c r="AG460" s="1"/>
      <c r="AH460" s="1"/>
      <c r="AI460" s="1"/>
      <c r="AJ460" s="1"/>
      <c r="AK460" s="1"/>
    </row>
    <row r="461" spans="28:37" s="113" customFormat="1" ht="15" customHeight="1" x14ac:dyDescent="0.3">
      <c r="AB461" s="237"/>
      <c r="AC461" s="237"/>
      <c r="AD461" s="1"/>
      <c r="AE461" s="1"/>
      <c r="AF461" s="1"/>
      <c r="AG461" s="1"/>
      <c r="AH461" s="1"/>
      <c r="AI461" s="1"/>
      <c r="AJ461" s="1"/>
      <c r="AK461" s="1"/>
    </row>
    <row r="462" spans="28:37" s="113" customFormat="1" ht="15" customHeight="1" x14ac:dyDescent="0.3">
      <c r="AB462" s="237"/>
      <c r="AC462" s="237"/>
      <c r="AD462" s="1"/>
      <c r="AE462" s="1"/>
      <c r="AF462" s="1"/>
      <c r="AG462" s="1"/>
      <c r="AH462" s="1"/>
      <c r="AI462" s="1"/>
      <c r="AJ462" s="1"/>
      <c r="AK462" s="1"/>
    </row>
    <row r="463" spans="28:37" s="113" customFormat="1" ht="15" customHeight="1" x14ac:dyDescent="0.3">
      <c r="AB463" s="237"/>
      <c r="AC463" s="237"/>
      <c r="AD463" s="1"/>
      <c r="AE463" s="1"/>
      <c r="AF463" s="1"/>
      <c r="AG463" s="1"/>
      <c r="AH463" s="1"/>
      <c r="AI463" s="1"/>
      <c r="AJ463" s="1"/>
      <c r="AK463" s="1"/>
    </row>
    <row r="464" spans="28:37" s="113" customFormat="1" ht="15" customHeight="1" x14ac:dyDescent="0.3">
      <c r="AB464" s="237"/>
      <c r="AC464" s="237"/>
      <c r="AD464" s="1"/>
      <c r="AE464" s="1"/>
      <c r="AF464" s="1"/>
      <c r="AG464" s="1"/>
      <c r="AH464" s="1"/>
      <c r="AI464" s="1"/>
      <c r="AJ464" s="1"/>
      <c r="AK464" s="1"/>
    </row>
    <row r="465" spans="1:108" s="1" customFormat="1" ht="15" customHeight="1" x14ac:dyDescent="0.3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01"/>
      <c r="P465" s="218"/>
      <c r="Q465" s="218"/>
      <c r="R465" s="218"/>
      <c r="S465" s="218"/>
      <c r="T465" s="218"/>
      <c r="U465" s="218"/>
      <c r="V465" s="218"/>
      <c r="W465" s="218"/>
      <c r="X465" s="218"/>
      <c r="Y465" s="219"/>
      <c r="Z465" s="219"/>
      <c r="AA465" s="102"/>
      <c r="AB465" s="237"/>
      <c r="AC465" s="237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</row>
    <row r="466" spans="1:108" s="1" customFormat="1" ht="15" customHeight="1" x14ac:dyDescent="0.3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01"/>
      <c r="P466" s="218"/>
      <c r="Q466" s="218"/>
      <c r="R466" s="218"/>
      <c r="S466" s="218"/>
      <c r="T466" s="218"/>
      <c r="U466" s="218"/>
      <c r="V466" s="218"/>
      <c r="W466" s="218"/>
      <c r="X466" s="218"/>
      <c r="Y466" s="219"/>
      <c r="Z466" s="219"/>
      <c r="AA466" s="102"/>
      <c r="AB466" s="237"/>
      <c r="AC466" s="237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</row>
    <row r="467" spans="1:108" s="1" customFormat="1" ht="15" customHeight="1" x14ac:dyDescent="0.3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01"/>
      <c r="P467" s="218"/>
      <c r="Q467" s="218"/>
      <c r="R467" s="218"/>
      <c r="S467" s="218"/>
      <c r="T467" s="218"/>
      <c r="U467" s="218"/>
      <c r="V467" s="218"/>
      <c r="W467" s="218"/>
      <c r="X467" s="218"/>
      <c r="Y467" s="219"/>
      <c r="Z467" s="219"/>
      <c r="AA467" s="102"/>
      <c r="AB467" s="237"/>
      <c r="AC467" s="237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</row>
    <row r="468" spans="1:108" s="1" customFormat="1" ht="15" customHeight="1" x14ac:dyDescent="0.3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01"/>
      <c r="P468" s="218"/>
      <c r="Q468" s="218"/>
      <c r="R468" s="218"/>
      <c r="S468" s="218"/>
      <c r="T468" s="218"/>
      <c r="U468" s="218"/>
      <c r="V468" s="218"/>
      <c r="W468" s="218"/>
      <c r="X468" s="218"/>
      <c r="Y468" s="219"/>
      <c r="Z468" s="219"/>
      <c r="AA468" s="102"/>
      <c r="AB468" s="237"/>
      <c r="AC468" s="237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</row>
    <row r="469" spans="1:108" s="1" customFormat="1" ht="15" customHeight="1" x14ac:dyDescent="0.3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01"/>
      <c r="P469" s="218"/>
      <c r="Q469" s="218"/>
      <c r="R469" s="218"/>
      <c r="S469" s="218"/>
      <c r="T469" s="218"/>
      <c r="U469" s="218"/>
      <c r="V469" s="218"/>
      <c r="W469" s="218"/>
      <c r="X469" s="218"/>
      <c r="Y469" s="219"/>
      <c r="Z469" s="219"/>
      <c r="AA469" s="102"/>
      <c r="AB469" s="237"/>
      <c r="AC469" s="237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</row>
    <row r="470" spans="1:108" s="1" customFormat="1" ht="15" customHeight="1" x14ac:dyDescent="0.3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01"/>
      <c r="P470" s="218"/>
      <c r="Q470" s="218"/>
      <c r="R470" s="218"/>
      <c r="S470" s="218"/>
      <c r="T470" s="218"/>
      <c r="U470" s="218"/>
      <c r="V470" s="218"/>
      <c r="W470" s="218"/>
      <c r="X470" s="218"/>
      <c r="Y470" s="219"/>
      <c r="Z470" s="219"/>
      <c r="AA470" s="102"/>
      <c r="AB470" s="237"/>
      <c r="AC470" s="237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</row>
    <row r="2254" spans="1:37" ht="15" customHeight="1" x14ac:dyDescent="0.3"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</row>
    <row r="2255" spans="1:37" s="101" customFormat="1" ht="15" customHeight="1" x14ac:dyDescent="0.3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P2255" s="218"/>
      <c r="Q2255" s="218"/>
      <c r="R2255" s="218"/>
      <c r="S2255" s="218"/>
      <c r="T2255" s="218"/>
      <c r="U2255" s="218"/>
      <c r="V2255" s="218"/>
      <c r="W2255" s="218"/>
      <c r="X2255" s="218"/>
      <c r="Y2255" s="219"/>
      <c r="Z2255" s="219"/>
      <c r="AA2255" s="102"/>
      <c r="AB2255" s="102"/>
      <c r="AC2255" s="102"/>
      <c r="AD2255" s="102"/>
      <c r="AE2255" s="102"/>
      <c r="AF2255" s="102"/>
      <c r="AG2255" s="102"/>
      <c r="AH2255" s="102"/>
      <c r="AI2255" s="102"/>
      <c r="AJ2255" s="102"/>
      <c r="AK2255" s="102"/>
    </row>
    <row r="2256" spans="1:37" s="101" customFormat="1" ht="15" customHeight="1" x14ac:dyDescent="0.3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P2256" s="218"/>
      <c r="Q2256" s="218"/>
      <c r="R2256" s="218"/>
      <c r="S2256" s="218"/>
      <c r="T2256" s="218"/>
      <c r="U2256" s="218"/>
      <c r="V2256" s="218"/>
      <c r="W2256" s="218"/>
      <c r="X2256" s="218"/>
      <c r="Y2256" s="219"/>
      <c r="Z2256" s="219"/>
      <c r="AA2256" s="102"/>
      <c r="AB2256" s="102"/>
      <c r="AC2256" s="102"/>
      <c r="AD2256" s="102"/>
      <c r="AE2256" s="102"/>
      <c r="AF2256" s="102"/>
      <c r="AG2256" s="102"/>
      <c r="AH2256" s="102"/>
      <c r="AI2256" s="102"/>
      <c r="AJ2256" s="102"/>
      <c r="AK2256" s="102"/>
    </row>
  </sheetData>
  <mergeCells count="6">
    <mergeCell ref="L2:R2"/>
    <mergeCell ref="B9:R14"/>
    <mergeCell ref="B31:P34"/>
    <mergeCell ref="Q31:R34"/>
    <mergeCell ref="B42:I42"/>
    <mergeCell ref="K42:R42"/>
  </mergeCells>
  <printOptions horizontalCentered="1"/>
  <pageMargins left="0.19685039370078741" right="0" top="0.19685039370078741" bottom="0" header="0.31496062992125984" footer="0.31496062992125984"/>
  <pageSetup paperSize="9" scale="82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2:DD2256"/>
  <sheetViews>
    <sheetView showGridLines="0" topLeftCell="A43" zoomScaleNormal="100" workbookViewId="0">
      <selection activeCell="O63" sqref="O63"/>
    </sheetView>
  </sheetViews>
  <sheetFormatPr baseColWidth="10" defaultColWidth="11.5546875" defaultRowHeight="15" customHeight="1" x14ac:dyDescent="0.3"/>
  <cols>
    <col min="1" max="14" width="5.6640625" style="113" customWidth="1"/>
    <col min="15" max="15" width="5.6640625" style="101" customWidth="1"/>
    <col min="16" max="18" width="5.6640625" style="218" customWidth="1"/>
    <col min="19" max="24" width="4.6640625" style="218" customWidth="1"/>
    <col min="25" max="26" width="4.6640625" style="219" customWidth="1"/>
    <col min="27" max="27" width="19.44140625" style="102" customWidth="1"/>
    <col min="28" max="32" width="11.44140625" style="1" customWidth="1"/>
    <col min="33" max="33" width="11.88671875" style="1" customWidth="1"/>
    <col min="34" max="36" width="11.44140625" style="1" customWidth="1"/>
    <col min="37" max="37" width="12" style="1" bestFit="1" customWidth="1"/>
    <col min="38" max="39" width="11.5546875" style="113"/>
    <col min="40" max="40" width="18.33203125" style="113" bestFit="1" customWidth="1"/>
    <col min="41" max="16384" width="11.5546875" style="113"/>
  </cols>
  <sheetData>
    <row r="2" spans="1:108" ht="15" customHeight="1" x14ac:dyDescent="0.3">
      <c r="A2" s="232" t="e">
        <f>#REF!</f>
        <v>#REF!</v>
      </c>
      <c r="B2" s="102"/>
      <c r="C2" s="102"/>
      <c r="D2" s="102"/>
      <c r="E2" s="102"/>
      <c r="L2" s="567"/>
      <c r="M2" s="567"/>
      <c r="N2" s="567"/>
      <c r="O2" s="567"/>
      <c r="P2" s="567"/>
      <c r="Q2" s="567"/>
      <c r="R2" s="567"/>
      <c r="AD2" s="220"/>
      <c r="AE2" s="220"/>
      <c r="AF2" s="220"/>
      <c r="AG2" s="220"/>
      <c r="AH2" s="220"/>
      <c r="AI2" s="220"/>
      <c r="AJ2" s="220"/>
      <c r="AK2" s="220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</row>
    <row r="3" spans="1:108" s="102" customFormat="1" ht="15" customHeight="1" x14ac:dyDescent="0.3">
      <c r="A3" s="113"/>
      <c r="F3" s="113"/>
      <c r="G3" s="113"/>
      <c r="H3" s="113"/>
      <c r="I3" s="113"/>
      <c r="J3" s="113"/>
      <c r="K3" s="113"/>
      <c r="L3" s="101"/>
      <c r="M3" s="101"/>
      <c r="N3" s="101"/>
      <c r="O3" s="101"/>
      <c r="P3" s="101"/>
      <c r="Q3" s="101"/>
      <c r="R3" s="101"/>
      <c r="S3" s="218"/>
      <c r="T3" s="218"/>
      <c r="U3" s="218"/>
      <c r="V3" s="218"/>
      <c r="W3" s="218"/>
      <c r="X3" s="218"/>
      <c r="Y3" s="219"/>
      <c r="Z3" s="219"/>
    </row>
    <row r="4" spans="1:108" s="102" customFormat="1" ht="15" customHeight="1" x14ac:dyDescent="0.3">
      <c r="A4" s="113"/>
      <c r="F4" s="113"/>
      <c r="G4" s="222"/>
      <c r="H4" s="222"/>
      <c r="I4" s="222"/>
      <c r="J4" s="222"/>
      <c r="K4" s="222"/>
      <c r="L4" s="257"/>
      <c r="M4" s="101"/>
      <c r="N4" s="101"/>
      <c r="O4" s="101"/>
      <c r="P4" s="101"/>
      <c r="Q4" s="101"/>
      <c r="R4" s="101"/>
      <c r="S4" s="218"/>
      <c r="T4" s="218"/>
      <c r="U4" s="218"/>
      <c r="V4" s="218"/>
      <c r="W4" s="218"/>
      <c r="X4" s="218"/>
      <c r="Y4" s="219"/>
      <c r="Z4" s="219"/>
    </row>
    <row r="5" spans="1:108" s="102" customFormat="1" ht="15" customHeight="1" x14ac:dyDescent="0.3">
      <c r="A5" s="113"/>
      <c r="F5" s="113"/>
      <c r="G5" s="222"/>
      <c r="H5" s="222"/>
      <c r="I5" s="222"/>
      <c r="J5" s="222"/>
      <c r="K5" s="222"/>
      <c r="L5" s="257"/>
      <c r="M5" s="101"/>
      <c r="N5" s="101"/>
      <c r="O5" s="101"/>
      <c r="P5" s="101"/>
      <c r="Q5" s="101"/>
      <c r="R5" s="101"/>
      <c r="S5" s="218"/>
      <c r="T5" s="218"/>
      <c r="U5" s="218"/>
      <c r="V5" s="218"/>
      <c r="W5" s="218"/>
      <c r="X5" s="218"/>
      <c r="Y5" s="219"/>
      <c r="Z5" s="219"/>
    </row>
    <row r="6" spans="1:108" s="102" customFormat="1" ht="15" customHeight="1" x14ac:dyDescent="0.3">
      <c r="A6" s="113"/>
      <c r="F6" s="113"/>
      <c r="G6" s="222"/>
      <c r="H6" s="222"/>
      <c r="I6" s="222"/>
      <c r="J6" s="222"/>
      <c r="K6" s="222"/>
      <c r="L6" s="257"/>
      <c r="M6" s="101"/>
      <c r="N6" s="101"/>
      <c r="O6" s="101"/>
      <c r="P6" s="101"/>
      <c r="Q6" s="101"/>
      <c r="R6" s="101"/>
      <c r="S6" s="218"/>
      <c r="T6" s="218"/>
      <c r="U6" s="218"/>
      <c r="V6" s="218"/>
      <c r="W6" s="218"/>
      <c r="X6" s="218"/>
      <c r="Y6" s="219"/>
      <c r="Z6" s="219"/>
    </row>
    <row r="7" spans="1:108" s="102" customFormat="1" ht="15" customHeight="1" x14ac:dyDescent="0.3">
      <c r="A7" s="113"/>
      <c r="F7" s="113"/>
      <c r="G7" s="222"/>
      <c r="H7" s="222"/>
      <c r="I7" s="222"/>
      <c r="J7" s="222"/>
      <c r="K7" s="222"/>
      <c r="L7" s="257"/>
      <c r="M7" s="101"/>
      <c r="N7" s="101"/>
      <c r="O7" s="101"/>
      <c r="P7" s="101"/>
      <c r="Q7" s="101"/>
      <c r="R7" s="101"/>
      <c r="S7" s="218"/>
      <c r="T7" s="218"/>
      <c r="U7" s="218"/>
      <c r="V7" s="218"/>
      <c r="W7" s="218"/>
      <c r="X7" s="218"/>
      <c r="Y7" s="219"/>
      <c r="Z7" s="219"/>
    </row>
    <row r="8" spans="1:108" s="102" customFormat="1" ht="15" customHeight="1" x14ac:dyDescent="0.3">
      <c r="A8" s="11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96"/>
      <c r="S8" s="218"/>
      <c r="T8" s="218"/>
      <c r="U8" s="218"/>
      <c r="V8" s="218"/>
      <c r="W8" s="218"/>
      <c r="X8" s="218"/>
      <c r="Y8" s="219"/>
      <c r="Z8" s="219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5"/>
      <c r="AM8" s="225"/>
      <c r="AN8" s="225"/>
      <c r="AO8" s="225"/>
      <c r="AP8" s="225"/>
    </row>
    <row r="9" spans="1:108" s="102" customFormat="1" ht="15" customHeight="1" x14ac:dyDescent="0.3">
      <c r="A9" s="113"/>
      <c r="B9" s="573" t="s">
        <v>69</v>
      </c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218"/>
      <c r="T9" s="218"/>
      <c r="U9" s="218"/>
      <c r="V9" s="218"/>
      <c r="W9" s="218"/>
      <c r="X9" s="218"/>
      <c r="Y9" s="219"/>
      <c r="Z9" s="219"/>
      <c r="AB9" s="226"/>
      <c r="AC9" s="226"/>
      <c r="AD9" s="226"/>
      <c r="AE9" s="226"/>
      <c r="AF9" s="226"/>
      <c r="AG9" s="226"/>
      <c r="AH9" s="226"/>
      <c r="AI9" s="226"/>
      <c r="AJ9" s="226"/>
      <c r="AK9" s="226"/>
    </row>
    <row r="10" spans="1:108" s="102" customFormat="1" ht="15" customHeight="1" x14ac:dyDescent="0.3">
      <c r="A10" s="11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218"/>
      <c r="T10" s="218"/>
      <c r="U10" s="218"/>
      <c r="V10" s="218"/>
      <c r="W10" s="218"/>
      <c r="X10" s="218"/>
      <c r="Y10" s="219"/>
      <c r="Z10" s="219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</row>
    <row r="11" spans="1:108" s="102" customFormat="1" ht="15" customHeight="1" x14ac:dyDescent="0.3">
      <c r="A11" s="11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113"/>
      <c r="T11" s="113"/>
      <c r="U11" s="113"/>
      <c r="V11" s="113"/>
      <c r="W11" s="113"/>
      <c r="X11" s="113"/>
      <c r="Y11" s="113"/>
      <c r="Z11" s="113"/>
    </row>
    <row r="12" spans="1:108" s="102" customFormat="1" ht="15" customHeight="1" x14ac:dyDescent="0.3">
      <c r="A12" s="11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113"/>
      <c r="T12" s="113"/>
      <c r="U12" s="113"/>
      <c r="V12" s="113"/>
      <c r="W12" s="113"/>
      <c r="X12" s="113"/>
      <c r="Y12" s="113"/>
      <c r="Z12" s="113"/>
    </row>
    <row r="13" spans="1:108" s="102" customFormat="1" ht="15" customHeight="1" x14ac:dyDescent="0.3">
      <c r="A13" s="11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218"/>
      <c r="T13" s="218"/>
      <c r="U13" s="218"/>
      <c r="V13" s="218"/>
      <c r="W13" s="218"/>
      <c r="X13" s="218"/>
      <c r="Y13" s="219"/>
      <c r="Z13" s="219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</row>
    <row r="14" spans="1:108" s="102" customFormat="1" ht="15" customHeight="1" x14ac:dyDescent="0.3">
      <c r="A14" s="11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218"/>
      <c r="T14" s="218"/>
      <c r="U14" s="218"/>
      <c r="V14" s="218"/>
      <c r="W14" s="218"/>
      <c r="X14" s="218"/>
      <c r="Y14" s="219"/>
      <c r="Z14" s="219"/>
      <c r="AB14" s="228"/>
      <c r="AC14" s="228"/>
      <c r="AE14" s="228"/>
      <c r="AH14" s="225"/>
      <c r="AI14" s="228"/>
      <c r="AJ14" s="225"/>
      <c r="AK14" s="225"/>
      <c r="AL14" s="225"/>
      <c r="AM14" s="225"/>
    </row>
    <row r="15" spans="1:108" s="102" customFormat="1" ht="15" customHeight="1" x14ac:dyDescent="0.3">
      <c r="A15" s="113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32"/>
      <c r="Q15" s="232"/>
      <c r="R15" s="232"/>
      <c r="S15" s="218"/>
      <c r="T15" s="218"/>
      <c r="U15" s="218"/>
      <c r="V15" s="218"/>
      <c r="W15" s="218"/>
      <c r="X15" s="218"/>
      <c r="Y15" s="219"/>
      <c r="Z15" s="219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</row>
    <row r="16" spans="1:108" s="102" customFormat="1" ht="15" customHeight="1" x14ac:dyDescent="0.3">
      <c r="A16" s="113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32"/>
      <c r="Q16" s="232"/>
      <c r="R16" s="232"/>
      <c r="S16" s="218"/>
      <c r="T16" s="218"/>
      <c r="U16" s="218"/>
      <c r="V16" s="218"/>
      <c r="W16" s="218"/>
      <c r="X16" s="218"/>
      <c r="Y16" s="219"/>
      <c r="Z16" s="219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</row>
    <row r="17" spans="1:38" s="102" customFormat="1" ht="15" customHeight="1" x14ac:dyDescent="0.3">
      <c r="A17" s="113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32"/>
      <c r="Q17" s="232"/>
      <c r="R17" s="232"/>
      <c r="S17" s="218"/>
      <c r="T17" s="218"/>
      <c r="U17" s="218"/>
      <c r="V17" s="218"/>
      <c r="W17" s="218"/>
      <c r="X17" s="218"/>
      <c r="Y17" s="219"/>
      <c r="Z17" s="219"/>
      <c r="AB17" s="228"/>
      <c r="AC17" s="228"/>
      <c r="AE17" s="228"/>
      <c r="AH17" s="225"/>
      <c r="AI17" s="228"/>
      <c r="AJ17" s="225"/>
      <c r="AK17" s="225"/>
    </row>
    <row r="18" spans="1:38" s="102" customFormat="1" ht="15" customHeight="1" x14ac:dyDescent="0.3">
      <c r="A18" s="113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32"/>
      <c r="Q18" s="232"/>
      <c r="R18" s="232"/>
      <c r="S18" s="218"/>
      <c r="T18" s="218"/>
      <c r="U18" s="218"/>
      <c r="V18" s="218"/>
      <c r="W18" s="218"/>
      <c r="X18" s="218"/>
      <c r="Y18" s="219"/>
      <c r="Z18" s="219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</row>
    <row r="19" spans="1:38" s="102" customFormat="1" ht="15" customHeight="1" x14ac:dyDescent="0.3">
      <c r="A19" s="113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32"/>
      <c r="Q19" s="232"/>
      <c r="R19" s="232"/>
      <c r="S19" s="218"/>
      <c r="T19" s="218"/>
      <c r="U19" s="218"/>
      <c r="V19" s="218"/>
      <c r="W19" s="218"/>
      <c r="X19" s="218"/>
      <c r="Y19" s="219"/>
      <c r="Z19" s="219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</row>
    <row r="20" spans="1:38" s="102" customFormat="1" ht="15" customHeight="1" x14ac:dyDescent="0.3">
      <c r="A20" s="113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32"/>
      <c r="Q20" s="232"/>
      <c r="R20" s="232">
        <v>12</v>
      </c>
      <c r="S20" s="218"/>
      <c r="T20" s="218"/>
      <c r="U20" s="218"/>
      <c r="V20" s="218"/>
      <c r="W20" s="218"/>
      <c r="X20" s="218"/>
      <c r="Y20" s="219"/>
      <c r="Z20" s="219"/>
      <c r="AB20" s="228"/>
      <c r="AC20" s="228"/>
      <c r="AE20" s="228"/>
      <c r="AH20" s="225"/>
      <c r="AI20" s="228"/>
      <c r="AJ20" s="225"/>
      <c r="AK20" s="225"/>
      <c r="AL20" s="231"/>
    </row>
    <row r="21" spans="1:38" s="102" customFormat="1" ht="15" customHeight="1" x14ac:dyDescent="0.3">
      <c r="A21" s="113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32"/>
      <c r="Q21" s="232"/>
      <c r="R21" s="232"/>
      <c r="S21" s="218"/>
      <c r="T21" s="218"/>
      <c r="U21" s="218"/>
      <c r="V21" s="218"/>
      <c r="W21" s="218"/>
      <c r="X21" s="218"/>
      <c r="Y21" s="219"/>
      <c r="Z21" s="219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</row>
    <row r="22" spans="1:38" s="102" customFormat="1" ht="15" customHeight="1" x14ac:dyDescent="0.3">
      <c r="A22" s="113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32"/>
      <c r="Q22" s="232"/>
      <c r="R22" s="232"/>
      <c r="S22" s="218"/>
      <c r="T22" s="218"/>
      <c r="U22" s="218"/>
      <c r="V22" s="218"/>
      <c r="W22" s="218"/>
      <c r="X22" s="218"/>
      <c r="Y22" s="219"/>
      <c r="Z22" s="219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102" customFormat="1" ht="15" customHeight="1" x14ac:dyDescent="0.3">
      <c r="A23" s="113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32"/>
      <c r="Q23" s="232"/>
      <c r="R23" s="232">
        <v>15</v>
      </c>
      <c r="S23" s="218"/>
      <c r="T23" s="218"/>
      <c r="U23" s="218"/>
      <c r="V23" s="218"/>
      <c r="W23" s="218"/>
      <c r="X23" s="218"/>
      <c r="Y23" s="219"/>
      <c r="Z23" s="219"/>
      <c r="AB23" s="228"/>
      <c r="AC23" s="228"/>
      <c r="AE23" s="228"/>
      <c r="AH23" s="225"/>
      <c r="AI23" s="228"/>
      <c r="AJ23" s="225"/>
      <c r="AK23" s="225"/>
      <c r="AL23" s="225"/>
    </row>
    <row r="24" spans="1:38" s="102" customFormat="1" ht="15" customHeight="1" x14ac:dyDescent="0.3">
      <c r="A24" s="113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32"/>
      <c r="Q24" s="232"/>
      <c r="R24" s="232"/>
      <c r="S24" s="218"/>
      <c r="T24" s="218"/>
      <c r="U24" s="218"/>
      <c r="V24" s="218"/>
      <c r="W24" s="218"/>
      <c r="X24" s="218"/>
      <c r="Y24" s="219"/>
      <c r="Z24" s="219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5"/>
    </row>
    <row r="25" spans="1:38" s="102" customFormat="1" ht="15" customHeight="1" x14ac:dyDescent="0.3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01"/>
      <c r="P25" s="218"/>
      <c r="Q25" s="218"/>
      <c r="R25" s="218"/>
      <c r="S25" s="218"/>
      <c r="T25" s="218"/>
      <c r="U25" s="218"/>
      <c r="V25" s="218"/>
      <c r="W25" s="218"/>
      <c r="X25" s="218"/>
      <c r="Y25" s="219"/>
      <c r="Z25" s="219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5"/>
    </row>
    <row r="26" spans="1:38" s="102" customFormat="1" ht="15" customHeight="1" x14ac:dyDescent="0.3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01"/>
      <c r="P26" s="218"/>
      <c r="Q26" s="218"/>
      <c r="R26" s="218">
        <v>25</v>
      </c>
      <c r="S26" s="218"/>
      <c r="T26" s="218"/>
      <c r="U26" s="218"/>
      <c r="V26" s="218"/>
      <c r="W26" s="218"/>
      <c r="X26" s="218"/>
      <c r="Y26" s="219"/>
      <c r="Z26" s="219"/>
      <c r="AB26" s="228"/>
      <c r="AC26" s="228"/>
      <c r="AE26" s="228"/>
      <c r="AH26" s="225"/>
      <c r="AI26" s="228"/>
      <c r="AJ26" s="225"/>
      <c r="AK26" s="225"/>
      <c r="AL26" s="225"/>
    </row>
    <row r="27" spans="1:38" s="102" customFormat="1" ht="15" customHeight="1" x14ac:dyDescent="0.3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01"/>
      <c r="P27" s="218"/>
      <c r="Q27" s="218"/>
      <c r="R27" s="218"/>
      <c r="S27" s="218"/>
      <c r="T27" s="218"/>
      <c r="U27" s="218"/>
      <c r="V27" s="218"/>
      <c r="W27" s="218"/>
      <c r="X27" s="218"/>
      <c r="Y27" s="219"/>
      <c r="Z27" s="219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ht="15" customHeight="1" x14ac:dyDescent="0.3">
      <c r="B28" s="295"/>
      <c r="C28" s="29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151"/>
    </row>
    <row r="29" spans="1:38" ht="15" customHeight="1" x14ac:dyDescent="0.3">
      <c r="B29" s="295"/>
      <c r="C29" s="295"/>
      <c r="R29" s="218">
        <v>35</v>
      </c>
      <c r="AB29" s="237"/>
      <c r="AC29" s="237"/>
      <c r="AE29" s="237"/>
      <c r="AH29" s="233"/>
      <c r="AI29" s="237"/>
      <c r="AJ29" s="233"/>
      <c r="AK29" s="233"/>
      <c r="AL29" s="151"/>
    </row>
    <row r="30" spans="1:38" ht="15" customHeight="1" x14ac:dyDescent="0.3">
      <c r="B30" s="295"/>
      <c r="C30" s="295"/>
      <c r="AB30" s="237"/>
      <c r="AC30" s="237"/>
      <c r="AE30" s="237"/>
      <c r="AH30" s="233"/>
      <c r="AI30" s="237"/>
      <c r="AJ30" s="233"/>
      <c r="AK30" s="233"/>
      <c r="AL30" s="151"/>
    </row>
    <row r="31" spans="1:38" ht="15" customHeight="1" x14ac:dyDescent="0.3">
      <c r="B31" s="574" t="s">
        <v>238</v>
      </c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5" t="s">
        <v>187</v>
      </c>
      <c r="R31" s="575"/>
      <c r="AB31" s="237"/>
      <c r="AC31" s="237"/>
      <c r="AE31" s="237"/>
      <c r="AH31" s="233"/>
      <c r="AI31" s="237"/>
      <c r="AJ31" s="233"/>
      <c r="AK31" s="233"/>
    </row>
    <row r="32" spans="1:38" ht="15" customHeight="1" x14ac:dyDescent="0.3"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5"/>
      <c r="R32" s="575"/>
      <c r="AB32" s="237"/>
      <c r="AC32" s="237"/>
      <c r="AE32" s="237"/>
      <c r="AH32" s="233"/>
      <c r="AI32" s="237"/>
      <c r="AJ32" s="233"/>
      <c r="AK32" s="233"/>
    </row>
    <row r="33" spans="2:38" ht="15" customHeight="1" x14ac:dyDescent="0.3">
      <c r="B33" s="574"/>
      <c r="C33" s="574"/>
      <c r="D33" s="574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5"/>
      <c r="R33" s="575"/>
      <c r="AB33" s="237"/>
      <c r="AC33" s="237"/>
      <c r="AE33" s="237"/>
      <c r="AH33" s="233"/>
      <c r="AI33" s="237"/>
      <c r="AJ33" s="233"/>
      <c r="AK33" s="233"/>
      <c r="AL33" s="234"/>
    </row>
    <row r="34" spans="2:38" ht="15" customHeight="1" x14ac:dyDescent="0.3"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5"/>
      <c r="R34" s="575"/>
      <c r="AB34" s="237"/>
      <c r="AC34" s="237"/>
      <c r="AE34" s="237"/>
      <c r="AH34" s="233"/>
      <c r="AI34" s="237"/>
      <c r="AJ34" s="233"/>
      <c r="AK34" s="233"/>
      <c r="AL34" s="151"/>
    </row>
    <row r="35" spans="2:38" ht="15" customHeight="1" x14ac:dyDescent="0.3">
      <c r="R35" s="218">
        <v>47</v>
      </c>
      <c r="AB35" s="237"/>
      <c r="AC35" s="237"/>
      <c r="AE35" s="237"/>
      <c r="AH35" s="233"/>
      <c r="AI35" s="237"/>
      <c r="AJ35" s="233"/>
      <c r="AK35" s="233"/>
      <c r="AL35" s="151"/>
    </row>
    <row r="36" spans="2:38" ht="15" customHeight="1" x14ac:dyDescent="0.3">
      <c r="AB36" s="237"/>
      <c r="AC36" s="237"/>
      <c r="AE36" s="237"/>
      <c r="AH36" s="233"/>
      <c r="AI36" s="237"/>
      <c r="AJ36" s="233"/>
      <c r="AK36" s="233"/>
      <c r="AL36" s="151"/>
    </row>
    <row r="37" spans="2:38" ht="15" customHeight="1" x14ac:dyDescent="0.3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32"/>
      <c r="Q37" s="232"/>
      <c r="R37" s="232"/>
      <c r="AB37" s="237"/>
      <c r="AC37" s="237"/>
      <c r="AE37" s="237"/>
      <c r="AH37" s="233"/>
      <c r="AI37" s="237"/>
      <c r="AJ37" s="233"/>
      <c r="AK37" s="233"/>
      <c r="AL37" s="151"/>
    </row>
    <row r="38" spans="2:38" ht="15" customHeight="1" x14ac:dyDescent="0.3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32"/>
      <c r="Q38" s="232"/>
      <c r="R38" s="232"/>
      <c r="AB38" s="237"/>
      <c r="AC38" s="237"/>
      <c r="AE38" s="237"/>
      <c r="AH38" s="233"/>
      <c r="AI38" s="237"/>
      <c r="AJ38" s="233"/>
      <c r="AK38" s="233"/>
      <c r="AL38" s="151"/>
    </row>
    <row r="39" spans="2:38" ht="15" customHeight="1" x14ac:dyDescent="0.3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32"/>
      <c r="Q39" s="232"/>
      <c r="R39" s="232"/>
      <c r="AB39" s="237"/>
      <c r="AC39" s="237"/>
      <c r="AE39" s="237"/>
      <c r="AH39" s="233"/>
      <c r="AI39" s="237"/>
      <c r="AJ39" s="233"/>
      <c r="AK39" s="233"/>
      <c r="AL39" s="151"/>
    </row>
    <row r="40" spans="2:38" ht="15" customHeight="1" x14ac:dyDescent="0.3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32"/>
      <c r="Q40" s="232"/>
      <c r="R40" s="232"/>
      <c r="AB40" s="237"/>
      <c r="AC40" s="237"/>
      <c r="AE40" s="237"/>
      <c r="AH40" s="233"/>
      <c r="AI40" s="237"/>
      <c r="AJ40" s="233"/>
      <c r="AK40" s="233"/>
      <c r="AL40" s="151"/>
    </row>
    <row r="41" spans="2:38" ht="15" customHeight="1" x14ac:dyDescent="0.3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  <c r="Q41" s="232"/>
      <c r="R41" s="232"/>
      <c r="AB41" s="237"/>
      <c r="AC41" s="237"/>
      <c r="AE41" s="237"/>
      <c r="AH41" s="233"/>
      <c r="AI41" s="237"/>
      <c r="AJ41" s="233"/>
      <c r="AK41" s="233"/>
      <c r="AL41" s="151"/>
    </row>
    <row r="42" spans="2:38" ht="15" customHeight="1" x14ac:dyDescent="0.3">
      <c r="B42" s="576"/>
      <c r="C42" s="576"/>
      <c r="D42" s="576"/>
      <c r="E42" s="576"/>
      <c r="F42" s="576"/>
      <c r="G42" s="576"/>
      <c r="H42" s="576"/>
      <c r="I42" s="576"/>
      <c r="J42" s="293"/>
      <c r="K42" s="577"/>
      <c r="L42" s="577"/>
      <c r="M42" s="577"/>
      <c r="N42" s="577"/>
      <c r="O42" s="577"/>
      <c r="P42" s="577"/>
      <c r="Q42" s="577"/>
      <c r="R42" s="577"/>
      <c r="AB42" s="237"/>
      <c r="AC42" s="237"/>
      <c r="AE42" s="237"/>
      <c r="AH42" s="233"/>
      <c r="AI42" s="237"/>
      <c r="AJ42" s="233"/>
      <c r="AK42" s="233"/>
      <c r="AL42" s="151"/>
    </row>
    <row r="43" spans="2:38" ht="15" customHeight="1" x14ac:dyDescent="0.3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32"/>
      <c r="Q43" s="232"/>
      <c r="R43" s="232"/>
      <c r="AB43" s="237"/>
      <c r="AC43" s="237"/>
      <c r="AE43" s="237"/>
      <c r="AH43" s="233"/>
      <c r="AI43" s="237"/>
      <c r="AJ43" s="233"/>
      <c r="AK43" s="233"/>
      <c r="AL43" s="151"/>
    </row>
    <row r="44" spans="2:38" ht="15" customHeight="1" x14ac:dyDescent="0.3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32"/>
      <c r="Q44" s="232"/>
      <c r="R44" s="232"/>
      <c r="AB44" s="237"/>
      <c r="AC44" s="237"/>
      <c r="AE44" s="237"/>
      <c r="AH44" s="233"/>
      <c r="AI44" s="237"/>
      <c r="AJ44" s="233"/>
      <c r="AK44" s="233"/>
      <c r="AL44" s="151"/>
    </row>
    <row r="45" spans="2:38" ht="15" customHeight="1" x14ac:dyDescent="0.3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32"/>
      <c r="Q45" s="232"/>
      <c r="R45" s="232"/>
      <c r="AB45" s="237"/>
      <c r="AC45" s="237"/>
      <c r="AE45" s="237"/>
      <c r="AH45" s="233"/>
      <c r="AI45" s="237"/>
      <c r="AJ45" s="233"/>
      <c r="AK45" s="233"/>
      <c r="AL45" s="151"/>
    </row>
    <row r="46" spans="2:38" ht="15" customHeight="1" x14ac:dyDescent="0.3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32"/>
      <c r="Q46" s="232"/>
      <c r="R46" s="232"/>
      <c r="AB46" s="237"/>
      <c r="AC46" s="237"/>
      <c r="AE46" s="237"/>
      <c r="AH46" s="233"/>
      <c r="AI46" s="237"/>
      <c r="AJ46" s="233"/>
      <c r="AK46" s="233"/>
      <c r="AL46" s="151"/>
    </row>
    <row r="47" spans="2:38" ht="15" customHeight="1" x14ac:dyDescent="0.3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32"/>
      <c r="Q47" s="232"/>
      <c r="R47" s="232"/>
      <c r="AB47" s="237"/>
      <c r="AC47" s="237"/>
      <c r="AE47" s="237"/>
      <c r="AH47" s="233"/>
      <c r="AI47" s="237"/>
      <c r="AJ47" s="233"/>
      <c r="AK47" s="233"/>
      <c r="AL47" s="151"/>
    </row>
    <row r="48" spans="2:38" ht="15" customHeight="1" x14ac:dyDescent="0.3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32"/>
      <c r="Q48" s="232"/>
      <c r="R48" s="232"/>
      <c r="AB48" s="237"/>
      <c r="AC48" s="237"/>
      <c r="AE48" s="237"/>
      <c r="AH48" s="233"/>
      <c r="AI48" s="237"/>
      <c r="AJ48" s="233"/>
      <c r="AK48" s="233"/>
    </row>
    <row r="49" spans="1:43" ht="15" customHeight="1" x14ac:dyDescent="0.3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32"/>
      <c r="Q49" s="232"/>
      <c r="R49" s="232"/>
      <c r="AB49" s="237"/>
      <c r="AC49" s="237"/>
      <c r="AE49" s="237"/>
      <c r="AH49" s="233"/>
      <c r="AI49" s="237"/>
      <c r="AJ49" s="233"/>
      <c r="AK49" s="233"/>
    </row>
    <row r="50" spans="1:43" ht="15" customHeight="1" x14ac:dyDescent="0.3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32"/>
      <c r="Q50" s="232"/>
      <c r="R50" s="232"/>
      <c r="AB50" s="237"/>
      <c r="AC50" s="237"/>
      <c r="AE50" s="237"/>
      <c r="AH50" s="233"/>
      <c r="AI50" s="237"/>
      <c r="AJ50" s="233"/>
      <c r="AK50" s="233"/>
    </row>
    <row r="51" spans="1:43" ht="15" customHeight="1" x14ac:dyDescent="0.3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32"/>
      <c r="Q51" s="232"/>
      <c r="R51" s="232"/>
      <c r="Y51" s="565"/>
      <c r="Z51" s="565"/>
      <c r="AA51" s="244"/>
      <c r="AB51" s="566"/>
      <c r="AC51" s="237"/>
      <c r="AE51" s="237"/>
      <c r="AH51" s="233"/>
      <c r="AI51" s="237"/>
      <c r="AJ51" s="233"/>
      <c r="AK51" s="233"/>
    </row>
    <row r="52" spans="1:43" ht="15" customHeight="1" x14ac:dyDescent="0.3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32"/>
      <c r="Q52" s="232"/>
      <c r="R52" s="232"/>
      <c r="Y52" s="565"/>
      <c r="Z52" s="565"/>
      <c r="AA52" s="244"/>
      <c r="AB52" s="566"/>
      <c r="AC52" s="237"/>
      <c r="AE52" s="237"/>
      <c r="AH52" s="233"/>
      <c r="AI52" s="237"/>
      <c r="AJ52" s="233"/>
      <c r="AK52" s="233"/>
    </row>
    <row r="53" spans="1:43" ht="15" customHeight="1" x14ac:dyDescent="0.3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32"/>
      <c r="Q53" s="232"/>
      <c r="R53" s="232"/>
      <c r="Y53" s="565"/>
      <c r="Z53" s="565"/>
      <c r="AA53" s="244"/>
      <c r="AB53" s="566"/>
      <c r="AC53" s="237"/>
      <c r="AE53" s="237"/>
      <c r="AH53" s="233"/>
      <c r="AI53" s="237"/>
      <c r="AJ53" s="233"/>
      <c r="AK53" s="233"/>
    </row>
    <row r="54" spans="1:43" ht="15" customHeight="1" x14ac:dyDescent="0.3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32"/>
      <c r="Q54" s="232"/>
      <c r="R54" s="232"/>
      <c r="Y54" s="565"/>
      <c r="Z54" s="565"/>
      <c r="AA54" s="244"/>
      <c r="AB54" s="566"/>
      <c r="AC54" s="237"/>
      <c r="AE54" s="237"/>
      <c r="AH54" s="233"/>
      <c r="AI54" s="237"/>
      <c r="AJ54" s="233"/>
      <c r="AK54" s="233"/>
    </row>
    <row r="55" spans="1:43" ht="15" customHeight="1" x14ac:dyDescent="0.3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32"/>
      <c r="Q55" s="232"/>
      <c r="R55" s="232"/>
      <c r="Y55" s="565"/>
      <c r="Z55" s="565"/>
      <c r="AA55" s="244"/>
      <c r="AB55" s="566"/>
      <c r="AC55" s="237"/>
      <c r="AE55" s="237"/>
      <c r="AH55" s="233"/>
      <c r="AI55" s="237"/>
      <c r="AJ55" s="233"/>
      <c r="AK55" s="233"/>
    </row>
    <row r="56" spans="1:43" ht="15" customHeight="1" x14ac:dyDescent="0.3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32"/>
      <c r="Q56" s="232"/>
      <c r="R56" s="232"/>
      <c r="Y56" s="565"/>
      <c r="Z56" s="565"/>
      <c r="AA56" s="244"/>
      <c r="AB56" s="566"/>
      <c r="AC56" s="237"/>
      <c r="AE56" s="237"/>
      <c r="AH56" s="233"/>
      <c r="AI56" s="237"/>
      <c r="AJ56" s="233"/>
      <c r="AK56" s="233"/>
    </row>
    <row r="57" spans="1:43" ht="15" customHeight="1" x14ac:dyDescent="0.3">
      <c r="B57" s="294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32"/>
      <c r="Q57" s="232"/>
      <c r="R57" s="232"/>
      <c r="AB57" s="237"/>
      <c r="AC57" s="237"/>
      <c r="AE57" s="237"/>
      <c r="AH57" s="233"/>
      <c r="AI57" s="237"/>
      <c r="AJ57" s="233"/>
      <c r="AK57" s="233"/>
    </row>
    <row r="58" spans="1:43" ht="15" customHeight="1" x14ac:dyDescent="0.3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32"/>
      <c r="Q58" s="232"/>
      <c r="R58" s="232"/>
      <c r="AB58" s="237"/>
      <c r="AC58" s="237"/>
      <c r="AE58" s="237"/>
      <c r="AH58" s="233"/>
      <c r="AI58" s="237"/>
      <c r="AJ58" s="233"/>
      <c r="AK58" s="233"/>
    </row>
    <row r="59" spans="1:43" ht="15" customHeight="1" x14ac:dyDescent="0.3">
      <c r="A59" s="101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32"/>
      <c r="Q59" s="232"/>
      <c r="R59" s="232"/>
      <c r="AB59" s="237"/>
      <c r="AC59" s="237"/>
      <c r="AE59" s="237"/>
      <c r="AH59" s="233"/>
      <c r="AI59" s="237"/>
      <c r="AJ59" s="233"/>
      <c r="AK59" s="233"/>
    </row>
    <row r="60" spans="1:43" s="101" customFormat="1" ht="15" customHeight="1" x14ac:dyDescent="0.3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32"/>
      <c r="Q60" s="232"/>
      <c r="R60" s="232"/>
      <c r="S60" s="218"/>
      <c r="T60" s="218"/>
      <c r="U60" s="218"/>
      <c r="V60" s="218"/>
      <c r="W60" s="218"/>
      <c r="X60" s="218"/>
      <c r="Y60" s="219"/>
      <c r="Z60" s="219"/>
      <c r="AA60" s="102"/>
      <c r="AB60" s="237"/>
      <c r="AC60" s="237"/>
      <c r="AD60" s="1"/>
      <c r="AE60" s="237"/>
      <c r="AF60" s="1"/>
      <c r="AG60" s="1"/>
      <c r="AH60" s="233"/>
      <c r="AI60" s="237"/>
      <c r="AJ60" s="233"/>
      <c r="AK60" s="233"/>
      <c r="AL60" s="113"/>
      <c r="AM60" s="113"/>
      <c r="AN60" s="113"/>
      <c r="AO60" s="113"/>
      <c r="AP60" s="113"/>
      <c r="AQ60" s="113"/>
    </row>
    <row r="61" spans="1:43" ht="15" customHeight="1" x14ac:dyDescent="0.3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32"/>
      <c r="Q61" s="232"/>
      <c r="R61" s="232"/>
      <c r="AB61" s="237"/>
      <c r="AC61" s="237"/>
      <c r="AE61" s="237"/>
      <c r="AH61" s="233"/>
      <c r="AI61" s="237"/>
      <c r="AJ61" s="233"/>
      <c r="AK61" s="233"/>
    </row>
    <row r="62" spans="1:43" ht="15" customHeight="1" x14ac:dyDescent="0.3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32"/>
      <c r="Q62" s="232"/>
      <c r="R62" s="232"/>
      <c r="AB62" s="237"/>
      <c r="AC62" s="237"/>
      <c r="AE62" s="237"/>
      <c r="AH62" s="233"/>
      <c r="AI62" s="237"/>
      <c r="AJ62" s="233"/>
      <c r="AK62" s="233"/>
    </row>
    <row r="63" spans="1:43" ht="15" customHeight="1" x14ac:dyDescent="0.3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32"/>
      <c r="Q63" s="232"/>
      <c r="R63" s="232"/>
      <c r="AB63" s="237"/>
      <c r="AC63" s="237"/>
      <c r="AE63" s="237"/>
      <c r="AH63" s="233"/>
      <c r="AI63" s="237"/>
      <c r="AJ63" s="233"/>
      <c r="AK63" s="233"/>
      <c r="AN63" s="101"/>
      <c r="AO63" s="101"/>
      <c r="AP63" s="101"/>
      <c r="AQ63" s="101"/>
    </row>
    <row r="64" spans="1:43" ht="15" customHeight="1" x14ac:dyDescent="0.3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32"/>
      <c r="Q64" s="232"/>
      <c r="R64" s="232"/>
      <c r="AB64" s="237"/>
      <c r="AC64" s="237"/>
      <c r="AE64" s="237"/>
      <c r="AH64" s="233"/>
      <c r="AI64" s="237"/>
      <c r="AJ64" s="233"/>
      <c r="AK64" s="233"/>
    </row>
    <row r="65" spans="1:37" ht="15" customHeight="1" x14ac:dyDescent="0.3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32"/>
      <c r="Q65" s="232"/>
      <c r="R65" s="232"/>
      <c r="AB65" s="237"/>
      <c r="AC65" s="237"/>
      <c r="AE65" s="237"/>
      <c r="AH65" s="233"/>
      <c r="AI65" s="237"/>
      <c r="AJ65" s="233"/>
      <c r="AK65" s="233"/>
    </row>
    <row r="66" spans="1:37" ht="15" customHeight="1" x14ac:dyDescent="0.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AB66" s="237"/>
      <c r="AC66" s="237"/>
      <c r="AE66" s="237"/>
      <c r="AH66" s="233"/>
      <c r="AI66" s="237"/>
      <c r="AJ66" s="233"/>
      <c r="AK66" s="233"/>
    </row>
    <row r="67" spans="1:37" ht="15" customHeight="1" x14ac:dyDescent="0.3">
      <c r="AB67" s="237"/>
      <c r="AC67" s="237"/>
      <c r="AE67" s="237"/>
      <c r="AH67" s="233"/>
      <c r="AI67" s="237"/>
      <c r="AJ67" s="233"/>
      <c r="AK67" s="233"/>
    </row>
    <row r="68" spans="1:37" ht="15" customHeight="1" x14ac:dyDescent="0.3">
      <c r="AB68" s="237"/>
      <c r="AC68" s="237"/>
      <c r="AE68" s="237"/>
      <c r="AH68" s="233"/>
      <c r="AI68" s="237"/>
      <c r="AJ68" s="233"/>
      <c r="AK68" s="233"/>
    </row>
    <row r="69" spans="1:37" ht="15" customHeight="1" x14ac:dyDescent="0.3">
      <c r="AB69" s="237"/>
      <c r="AC69" s="237"/>
      <c r="AE69" s="237"/>
      <c r="AH69" s="233"/>
      <c r="AI69" s="237"/>
      <c r="AJ69" s="233"/>
      <c r="AK69" s="233"/>
    </row>
    <row r="70" spans="1:37" ht="15" customHeight="1" x14ac:dyDescent="0.3">
      <c r="AB70" s="237"/>
      <c r="AC70" s="237"/>
      <c r="AE70" s="237"/>
      <c r="AH70" s="233"/>
      <c r="AI70" s="237"/>
      <c r="AJ70" s="233"/>
      <c r="AK70" s="233"/>
    </row>
    <row r="71" spans="1:37" ht="15" customHeight="1" x14ac:dyDescent="0.3">
      <c r="AB71" s="237"/>
      <c r="AC71" s="237"/>
      <c r="AE71" s="237"/>
      <c r="AH71" s="233"/>
      <c r="AI71" s="237"/>
      <c r="AJ71" s="233"/>
      <c r="AK71" s="233"/>
    </row>
    <row r="72" spans="1:37" ht="15" customHeight="1" x14ac:dyDescent="0.3">
      <c r="AB72" s="237"/>
      <c r="AC72" s="237"/>
      <c r="AE72" s="237"/>
      <c r="AH72" s="233"/>
      <c r="AI72" s="237"/>
      <c r="AJ72" s="233"/>
      <c r="AK72" s="233"/>
    </row>
    <row r="73" spans="1:37" ht="15" customHeight="1" x14ac:dyDescent="0.3">
      <c r="AB73" s="237"/>
      <c r="AC73" s="237"/>
      <c r="AE73" s="237"/>
      <c r="AH73" s="233"/>
      <c r="AI73" s="237"/>
      <c r="AJ73" s="233"/>
      <c r="AK73" s="233"/>
    </row>
    <row r="74" spans="1:37" ht="15" customHeight="1" x14ac:dyDescent="0.3">
      <c r="AB74" s="237"/>
      <c r="AC74" s="237"/>
      <c r="AE74" s="237"/>
      <c r="AH74" s="233"/>
      <c r="AI74" s="237"/>
      <c r="AJ74" s="233"/>
      <c r="AK74" s="233"/>
    </row>
    <row r="75" spans="1:37" ht="15" customHeight="1" x14ac:dyDescent="0.3">
      <c r="AB75" s="237"/>
      <c r="AC75" s="237"/>
      <c r="AE75" s="237"/>
      <c r="AH75" s="233"/>
      <c r="AI75" s="237"/>
      <c r="AJ75" s="233"/>
      <c r="AK75" s="233"/>
    </row>
    <row r="76" spans="1:37" ht="15" customHeight="1" x14ac:dyDescent="0.3">
      <c r="AB76" s="237"/>
      <c r="AC76" s="237"/>
      <c r="AE76" s="237"/>
      <c r="AH76" s="233"/>
      <c r="AI76" s="237"/>
      <c r="AJ76" s="233"/>
      <c r="AK76" s="233"/>
    </row>
    <row r="77" spans="1:37" ht="15" customHeight="1" x14ac:dyDescent="0.3">
      <c r="AB77" s="237"/>
      <c r="AC77" s="237"/>
      <c r="AE77" s="237"/>
      <c r="AH77" s="233"/>
      <c r="AI77" s="237"/>
      <c r="AJ77" s="233"/>
      <c r="AK77" s="233"/>
    </row>
    <row r="78" spans="1:37" ht="15" customHeight="1" x14ac:dyDescent="0.3">
      <c r="AB78" s="237"/>
      <c r="AC78" s="237"/>
      <c r="AE78" s="237"/>
      <c r="AH78" s="233"/>
      <c r="AI78" s="237"/>
      <c r="AJ78" s="233"/>
      <c r="AK78" s="233"/>
    </row>
    <row r="79" spans="1:37" ht="15" customHeight="1" x14ac:dyDescent="0.3">
      <c r="AB79" s="237"/>
      <c r="AC79" s="237"/>
      <c r="AE79" s="237"/>
      <c r="AH79" s="233"/>
      <c r="AI79" s="237"/>
      <c r="AJ79" s="233"/>
      <c r="AK79" s="233"/>
    </row>
    <row r="80" spans="1:37" ht="15" customHeight="1" x14ac:dyDescent="0.3">
      <c r="AB80" s="237"/>
      <c r="AC80" s="237"/>
      <c r="AE80" s="237"/>
      <c r="AH80" s="233"/>
      <c r="AI80" s="237"/>
      <c r="AJ80" s="233"/>
      <c r="AK80" s="233"/>
    </row>
    <row r="81" spans="28:37" s="113" customFormat="1" ht="15" customHeight="1" x14ac:dyDescent="0.3">
      <c r="AB81" s="237"/>
      <c r="AC81" s="237"/>
      <c r="AD81" s="1"/>
      <c r="AE81" s="237"/>
      <c r="AF81" s="1"/>
      <c r="AG81" s="1"/>
      <c r="AH81" s="233"/>
      <c r="AI81" s="237"/>
      <c r="AJ81" s="233"/>
      <c r="AK81" s="233"/>
    </row>
    <row r="82" spans="28:37" s="113" customFormat="1" ht="15" customHeight="1" x14ac:dyDescent="0.3">
      <c r="AB82" s="237"/>
      <c r="AC82" s="237"/>
      <c r="AD82" s="1"/>
      <c r="AE82" s="237"/>
      <c r="AF82" s="1"/>
      <c r="AG82" s="1"/>
      <c r="AH82" s="233"/>
      <c r="AI82" s="237"/>
      <c r="AJ82" s="233"/>
      <c r="AK82" s="233"/>
    </row>
    <row r="83" spans="28:37" s="113" customFormat="1" ht="15" customHeight="1" x14ac:dyDescent="0.3">
      <c r="AB83" s="237"/>
      <c r="AC83" s="237"/>
      <c r="AD83" s="1"/>
      <c r="AE83" s="237"/>
      <c r="AF83" s="1"/>
      <c r="AG83" s="1"/>
      <c r="AH83" s="233"/>
      <c r="AI83" s="237"/>
      <c r="AJ83" s="233"/>
      <c r="AK83" s="233"/>
    </row>
    <row r="84" spans="28:37" s="113" customFormat="1" ht="15" customHeight="1" x14ac:dyDescent="0.3">
      <c r="AB84" s="237"/>
      <c r="AC84" s="237"/>
      <c r="AD84" s="1"/>
      <c r="AE84" s="237"/>
      <c r="AF84" s="1"/>
      <c r="AG84" s="1"/>
      <c r="AH84" s="233"/>
      <c r="AI84" s="237"/>
      <c r="AJ84" s="233"/>
      <c r="AK84" s="233"/>
    </row>
    <row r="85" spans="28:37" s="113" customFormat="1" ht="15" customHeight="1" x14ac:dyDescent="0.3">
      <c r="AB85" s="237"/>
      <c r="AC85" s="237"/>
      <c r="AD85" s="1"/>
      <c r="AE85" s="237"/>
      <c r="AF85" s="1"/>
      <c r="AG85" s="1"/>
      <c r="AH85" s="233"/>
      <c r="AI85" s="237"/>
      <c r="AJ85" s="233"/>
      <c r="AK85" s="233"/>
    </row>
    <row r="86" spans="28:37" s="113" customFormat="1" ht="15" customHeight="1" x14ac:dyDescent="0.3">
      <c r="AB86" s="237"/>
      <c r="AC86" s="237"/>
      <c r="AD86" s="1"/>
      <c r="AE86" s="237"/>
      <c r="AF86" s="1"/>
      <c r="AG86" s="1"/>
      <c r="AH86" s="233"/>
      <c r="AI86" s="237"/>
      <c r="AJ86" s="233"/>
      <c r="AK86" s="233"/>
    </row>
    <row r="87" spans="28:37" s="113" customFormat="1" ht="15" customHeight="1" x14ac:dyDescent="0.3">
      <c r="AB87" s="237"/>
      <c r="AC87" s="237"/>
      <c r="AD87" s="1"/>
      <c r="AE87" s="237"/>
      <c r="AF87" s="1"/>
      <c r="AG87" s="1"/>
      <c r="AH87" s="233"/>
      <c r="AI87" s="237"/>
      <c r="AJ87" s="233"/>
      <c r="AK87" s="233"/>
    </row>
    <row r="88" spans="28:37" s="113" customFormat="1" ht="15" customHeight="1" x14ac:dyDescent="0.3">
      <c r="AB88" s="237"/>
      <c r="AC88" s="237"/>
      <c r="AD88" s="1"/>
      <c r="AE88" s="237"/>
      <c r="AF88" s="1"/>
      <c r="AG88" s="1"/>
      <c r="AH88" s="233"/>
      <c r="AI88" s="237"/>
      <c r="AJ88" s="233"/>
      <c r="AK88" s="233"/>
    </row>
    <row r="89" spans="28:37" s="113" customFormat="1" ht="15" customHeight="1" x14ac:dyDescent="0.3">
      <c r="AB89" s="237"/>
      <c r="AC89" s="237"/>
      <c r="AD89" s="1"/>
      <c r="AE89" s="237"/>
      <c r="AF89" s="1"/>
      <c r="AG89" s="1"/>
      <c r="AH89" s="233"/>
      <c r="AI89" s="237"/>
      <c r="AJ89" s="233"/>
      <c r="AK89" s="233"/>
    </row>
    <row r="90" spans="28:37" s="113" customFormat="1" ht="15" customHeight="1" x14ac:dyDescent="0.3">
      <c r="AB90" s="237"/>
      <c r="AC90" s="237"/>
      <c r="AD90" s="1"/>
      <c r="AE90" s="237"/>
      <c r="AF90" s="1"/>
      <c r="AG90" s="1"/>
      <c r="AH90" s="233"/>
      <c r="AI90" s="237"/>
      <c r="AJ90" s="233"/>
      <c r="AK90" s="233"/>
    </row>
    <row r="91" spans="28:37" s="113" customFormat="1" ht="15" customHeight="1" x14ac:dyDescent="0.3">
      <c r="AB91" s="237"/>
      <c r="AC91" s="237"/>
      <c r="AD91" s="1"/>
      <c r="AE91" s="237"/>
      <c r="AF91" s="1"/>
      <c r="AG91" s="1"/>
      <c r="AH91" s="233"/>
      <c r="AI91" s="237"/>
      <c r="AJ91" s="233"/>
      <c r="AK91" s="233"/>
    </row>
    <row r="92" spans="28:37" s="113" customFormat="1" ht="15" customHeight="1" x14ac:dyDescent="0.3">
      <c r="AB92" s="237"/>
      <c r="AC92" s="237"/>
      <c r="AD92" s="1"/>
      <c r="AE92" s="237"/>
      <c r="AF92" s="1"/>
      <c r="AG92" s="1"/>
      <c r="AH92" s="233"/>
      <c r="AI92" s="237"/>
      <c r="AJ92" s="233"/>
      <c r="AK92" s="233"/>
    </row>
    <row r="93" spans="28:37" s="113" customFormat="1" ht="15" customHeight="1" x14ac:dyDescent="0.3">
      <c r="AB93" s="237"/>
      <c r="AC93" s="237"/>
      <c r="AD93" s="1"/>
      <c r="AE93" s="237"/>
      <c r="AF93" s="1"/>
      <c r="AG93" s="1"/>
      <c r="AH93" s="233"/>
      <c r="AI93" s="237"/>
      <c r="AJ93" s="233"/>
      <c r="AK93" s="233"/>
    </row>
    <row r="94" spans="28:37" s="113" customFormat="1" ht="15" customHeight="1" x14ac:dyDescent="0.3">
      <c r="AB94" s="237"/>
      <c r="AC94" s="237"/>
      <c r="AD94" s="1"/>
      <c r="AE94" s="237"/>
      <c r="AF94" s="1"/>
      <c r="AG94" s="1"/>
      <c r="AH94" s="233"/>
      <c r="AI94" s="237"/>
      <c r="AJ94" s="233"/>
      <c r="AK94" s="233"/>
    </row>
    <row r="95" spans="28:37" s="113" customFormat="1" ht="15" customHeight="1" x14ac:dyDescent="0.3">
      <c r="AB95" s="237"/>
      <c r="AC95" s="237"/>
      <c r="AD95" s="1"/>
      <c r="AE95" s="237"/>
      <c r="AF95" s="1"/>
      <c r="AG95" s="1"/>
      <c r="AH95" s="233"/>
      <c r="AI95" s="237"/>
      <c r="AJ95" s="233"/>
      <c r="AK95" s="233"/>
    </row>
    <row r="96" spans="28:37" s="113" customFormat="1" ht="15" customHeight="1" x14ac:dyDescent="0.3">
      <c r="AB96" s="237"/>
      <c r="AC96" s="237"/>
      <c r="AD96" s="1"/>
      <c r="AE96" s="237"/>
      <c r="AF96" s="1"/>
      <c r="AG96" s="1"/>
      <c r="AH96" s="233"/>
      <c r="AI96" s="237"/>
      <c r="AJ96" s="233"/>
      <c r="AK96" s="233"/>
    </row>
    <row r="97" spans="27:37" s="113" customFormat="1" ht="15" customHeight="1" x14ac:dyDescent="0.3">
      <c r="AA97" s="102"/>
      <c r="AB97" s="237"/>
      <c r="AC97" s="237"/>
      <c r="AD97" s="1"/>
      <c r="AE97" s="237"/>
      <c r="AF97" s="1"/>
      <c r="AG97" s="1"/>
      <c r="AH97" s="233"/>
      <c r="AI97" s="237"/>
      <c r="AJ97" s="233"/>
      <c r="AK97" s="233"/>
    </row>
    <row r="98" spans="27:37" s="113" customFormat="1" ht="15" customHeight="1" x14ac:dyDescent="0.3">
      <c r="AA98" s="102"/>
      <c r="AB98" s="237"/>
      <c r="AC98" s="237"/>
      <c r="AD98" s="1"/>
      <c r="AE98" s="237"/>
      <c r="AF98" s="1"/>
      <c r="AG98" s="1"/>
      <c r="AH98" s="233"/>
      <c r="AI98" s="237"/>
      <c r="AJ98" s="233"/>
      <c r="AK98" s="233"/>
    </row>
    <row r="99" spans="27:37" s="113" customFormat="1" ht="15" customHeight="1" x14ac:dyDescent="0.3">
      <c r="AA99" s="102"/>
      <c r="AB99" s="237"/>
      <c r="AC99" s="237"/>
      <c r="AD99" s="1"/>
      <c r="AE99" s="237"/>
      <c r="AF99" s="1"/>
      <c r="AG99" s="1"/>
      <c r="AH99" s="233"/>
      <c r="AI99" s="237"/>
      <c r="AJ99" s="233"/>
      <c r="AK99" s="233"/>
    </row>
    <row r="100" spans="27:37" s="113" customFormat="1" ht="15" customHeight="1" x14ac:dyDescent="0.3">
      <c r="AA100" s="102"/>
      <c r="AB100" s="237"/>
      <c r="AC100" s="237"/>
      <c r="AD100" s="1"/>
      <c r="AE100" s="237"/>
      <c r="AF100" s="1"/>
      <c r="AG100" s="1"/>
      <c r="AH100" s="233"/>
      <c r="AI100" s="237"/>
      <c r="AJ100" s="233"/>
      <c r="AK100" s="233"/>
    </row>
    <row r="101" spans="27:37" s="113" customFormat="1" ht="15" customHeight="1" x14ac:dyDescent="0.3">
      <c r="AA101" s="247"/>
      <c r="AB101" s="237"/>
      <c r="AC101" s="237"/>
      <c r="AD101" s="1"/>
      <c r="AE101" s="237"/>
      <c r="AF101" s="1"/>
      <c r="AG101" s="1"/>
      <c r="AH101" s="233"/>
      <c r="AI101" s="237"/>
      <c r="AJ101" s="233"/>
      <c r="AK101" s="233"/>
    </row>
    <row r="102" spans="27:37" s="113" customFormat="1" ht="15" customHeight="1" x14ac:dyDescent="0.3">
      <c r="AA102" s="102"/>
      <c r="AB102" s="237"/>
      <c r="AC102" s="237"/>
      <c r="AD102" s="1"/>
      <c r="AE102" s="237"/>
      <c r="AF102" s="1"/>
      <c r="AG102" s="1"/>
      <c r="AH102" s="233"/>
      <c r="AI102" s="237"/>
      <c r="AJ102" s="233"/>
      <c r="AK102" s="233"/>
    </row>
    <row r="103" spans="27:37" s="113" customFormat="1" ht="15" customHeight="1" x14ac:dyDescent="0.3">
      <c r="AA103" s="102"/>
      <c r="AB103" s="237"/>
      <c r="AC103" s="237"/>
      <c r="AD103" s="1"/>
      <c r="AE103" s="237"/>
      <c r="AF103" s="1"/>
      <c r="AG103" s="1"/>
      <c r="AH103" s="233"/>
      <c r="AI103" s="237"/>
      <c r="AJ103" s="233"/>
      <c r="AK103" s="233"/>
    </row>
    <row r="104" spans="27:37" s="113" customFormat="1" ht="15" customHeight="1" x14ac:dyDescent="0.3">
      <c r="AA104" s="102"/>
      <c r="AB104" s="237"/>
      <c r="AC104" s="237"/>
      <c r="AD104" s="1"/>
      <c r="AE104" s="237"/>
      <c r="AF104" s="1"/>
      <c r="AG104" s="1"/>
      <c r="AH104" s="233"/>
      <c r="AI104" s="237"/>
      <c r="AJ104" s="233"/>
      <c r="AK104" s="233"/>
    </row>
    <row r="105" spans="27:37" s="113" customFormat="1" ht="15" customHeight="1" x14ac:dyDescent="0.3">
      <c r="AA105" s="102"/>
      <c r="AB105" s="237"/>
      <c r="AC105" s="237"/>
      <c r="AD105" s="1"/>
      <c r="AE105" s="237"/>
      <c r="AF105" s="1"/>
      <c r="AG105" s="1"/>
      <c r="AH105" s="233"/>
      <c r="AI105" s="237"/>
      <c r="AJ105" s="233"/>
      <c r="AK105" s="233"/>
    </row>
    <row r="106" spans="27:37" s="113" customFormat="1" ht="15" customHeight="1" x14ac:dyDescent="0.3">
      <c r="AA106" s="102"/>
      <c r="AB106" s="237"/>
      <c r="AC106" s="237"/>
      <c r="AD106" s="1"/>
      <c r="AE106" s="237"/>
      <c r="AF106" s="1"/>
      <c r="AG106" s="1"/>
      <c r="AH106" s="233"/>
      <c r="AI106" s="237"/>
      <c r="AJ106" s="233"/>
      <c r="AK106" s="233"/>
    </row>
    <row r="107" spans="27:37" s="113" customFormat="1" ht="15" customHeight="1" x14ac:dyDescent="0.3">
      <c r="AA107" s="102"/>
      <c r="AB107" s="237"/>
      <c r="AC107" s="237"/>
      <c r="AD107" s="1"/>
      <c r="AE107" s="237"/>
      <c r="AF107" s="1"/>
      <c r="AG107" s="1"/>
      <c r="AH107" s="233"/>
      <c r="AI107" s="237"/>
      <c r="AJ107" s="233"/>
      <c r="AK107" s="233"/>
    </row>
    <row r="108" spans="27:37" s="113" customFormat="1" ht="15" customHeight="1" x14ac:dyDescent="0.3">
      <c r="AA108" s="102"/>
      <c r="AB108" s="237"/>
      <c r="AC108" s="237"/>
      <c r="AD108" s="1"/>
      <c r="AE108" s="237"/>
      <c r="AF108" s="1"/>
      <c r="AG108" s="1"/>
      <c r="AH108" s="233"/>
      <c r="AI108" s="237"/>
      <c r="AJ108" s="233"/>
      <c r="AK108" s="233"/>
    </row>
    <row r="109" spans="27:37" s="113" customFormat="1" ht="15" customHeight="1" x14ac:dyDescent="0.3">
      <c r="AA109" s="102"/>
      <c r="AB109" s="237"/>
      <c r="AC109" s="237"/>
      <c r="AD109" s="1"/>
      <c r="AE109" s="237"/>
      <c r="AF109" s="1"/>
      <c r="AG109" s="1"/>
      <c r="AH109" s="233"/>
      <c r="AI109" s="237"/>
      <c r="AJ109" s="233"/>
      <c r="AK109" s="233"/>
    </row>
    <row r="110" spans="27:37" s="113" customFormat="1" ht="15" customHeight="1" x14ac:dyDescent="0.3">
      <c r="AA110" s="102"/>
      <c r="AB110" s="237"/>
      <c r="AC110" s="237"/>
      <c r="AD110" s="1"/>
      <c r="AE110" s="237"/>
      <c r="AF110" s="1"/>
      <c r="AG110" s="1"/>
      <c r="AH110" s="233"/>
      <c r="AI110" s="237"/>
      <c r="AJ110" s="233"/>
      <c r="AK110" s="233"/>
    </row>
    <row r="111" spans="27:37" s="113" customFormat="1" ht="15" customHeight="1" x14ac:dyDescent="0.3">
      <c r="AA111" s="102"/>
      <c r="AB111" s="237"/>
      <c r="AC111" s="237"/>
      <c r="AD111" s="1"/>
      <c r="AE111" s="237"/>
      <c r="AF111" s="1"/>
      <c r="AG111" s="1"/>
      <c r="AH111" s="233"/>
      <c r="AI111" s="237"/>
      <c r="AJ111" s="233"/>
      <c r="AK111" s="233"/>
    </row>
    <row r="112" spans="27:37" s="113" customFormat="1" ht="15" customHeight="1" x14ac:dyDescent="0.3">
      <c r="AA112" s="102"/>
      <c r="AB112" s="237"/>
      <c r="AC112" s="237"/>
      <c r="AD112" s="1"/>
      <c r="AE112" s="237"/>
      <c r="AF112" s="1"/>
      <c r="AG112" s="1"/>
      <c r="AH112" s="233"/>
      <c r="AI112" s="237"/>
      <c r="AJ112" s="233"/>
      <c r="AK112" s="233"/>
    </row>
    <row r="113" spans="28:37" s="113" customFormat="1" ht="15" customHeight="1" x14ac:dyDescent="0.3">
      <c r="AB113" s="237"/>
      <c r="AC113" s="237"/>
      <c r="AD113" s="1"/>
      <c r="AE113" s="237"/>
      <c r="AF113" s="1"/>
      <c r="AG113" s="1"/>
      <c r="AH113" s="233"/>
      <c r="AI113" s="237"/>
      <c r="AJ113" s="233"/>
      <c r="AK113" s="233"/>
    </row>
    <row r="114" spans="28:37" s="113" customFormat="1" ht="15" customHeight="1" x14ac:dyDescent="0.3">
      <c r="AB114" s="237"/>
      <c r="AC114" s="237"/>
      <c r="AD114" s="1"/>
      <c r="AE114" s="237"/>
      <c r="AF114" s="1"/>
      <c r="AG114" s="1"/>
      <c r="AH114" s="233"/>
      <c r="AI114" s="237"/>
      <c r="AJ114" s="233"/>
      <c r="AK114" s="233"/>
    </row>
    <row r="115" spans="28:37" s="113" customFormat="1" ht="15" customHeight="1" x14ac:dyDescent="0.3">
      <c r="AB115" s="237"/>
      <c r="AC115" s="237"/>
      <c r="AD115" s="1"/>
      <c r="AE115" s="237"/>
      <c r="AF115" s="1"/>
      <c r="AG115" s="1"/>
      <c r="AH115" s="233"/>
      <c r="AI115" s="237"/>
      <c r="AJ115" s="233"/>
      <c r="AK115" s="233"/>
    </row>
    <row r="116" spans="28:37" s="113" customFormat="1" ht="15" customHeight="1" x14ac:dyDescent="0.3">
      <c r="AB116" s="237"/>
      <c r="AC116" s="237"/>
      <c r="AD116" s="1"/>
      <c r="AE116" s="237"/>
      <c r="AF116" s="1"/>
      <c r="AG116" s="1"/>
      <c r="AH116" s="233"/>
      <c r="AI116" s="237"/>
      <c r="AJ116" s="233"/>
      <c r="AK116" s="233"/>
    </row>
    <row r="117" spans="28:37" s="113" customFormat="1" ht="15" customHeight="1" x14ac:dyDescent="0.3">
      <c r="AB117" s="237"/>
      <c r="AC117" s="237"/>
      <c r="AD117" s="1"/>
      <c r="AE117" s="237"/>
      <c r="AF117" s="1"/>
      <c r="AG117" s="1"/>
      <c r="AH117" s="233"/>
      <c r="AI117" s="237"/>
      <c r="AJ117" s="233"/>
      <c r="AK117" s="233"/>
    </row>
    <row r="118" spans="28:37" s="113" customFormat="1" ht="15" customHeight="1" x14ac:dyDescent="0.3">
      <c r="AB118" s="237"/>
      <c r="AC118" s="237"/>
      <c r="AD118" s="1"/>
      <c r="AE118" s="237"/>
      <c r="AF118" s="1"/>
      <c r="AG118" s="1"/>
      <c r="AH118" s="233"/>
      <c r="AI118" s="237"/>
      <c r="AJ118" s="233"/>
      <c r="AK118" s="233"/>
    </row>
    <row r="119" spans="28:37" s="113" customFormat="1" ht="15" customHeight="1" x14ac:dyDescent="0.3">
      <c r="AB119" s="237"/>
      <c r="AC119" s="237"/>
      <c r="AD119" s="1"/>
      <c r="AE119" s="237"/>
      <c r="AF119" s="1"/>
      <c r="AG119" s="1"/>
      <c r="AH119" s="233"/>
      <c r="AI119" s="237"/>
      <c r="AJ119" s="233"/>
      <c r="AK119" s="233"/>
    </row>
    <row r="120" spans="28:37" s="113" customFormat="1" ht="15" customHeight="1" x14ac:dyDescent="0.3">
      <c r="AB120" s="237"/>
      <c r="AC120" s="237"/>
      <c r="AD120" s="1"/>
      <c r="AE120" s="237"/>
      <c r="AF120" s="1"/>
      <c r="AG120" s="1"/>
      <c r="AH120" s="233"/>
      <c r="AI120" s="237"/>
      <c r="AJ120" s="233"/>
      <c r="AK120" s="233"/>
    </row>
    <row r="121" spans="28:37" s="113" customFormat="1" ht="15" customHeight="1" x14ac:dyDescent="0.3">
      <c r="AB121" s="237"/>
      <c r="AC121" s="237"/>
      <c r="AD121" s="1"/>
      <c r="AE121" s="237"/>
      <c r="AF121" s="1"/>
      <c r="AG121" s="1"/>
      <c r="AH121" s="233"/>
      <c r="AI121" s="237"/>
      <c r="AJ121" s="233"/>
      <c r="AK121" s="233"/>
    </row>
    <row r="122" spans="28:37" s="113" customFormat="1" ht="15" customHeight="1" x14ac:dyDescent="0.3">
      <c r="AB122" s="237"/>
      <c r="AC122" s="237"/>
      <c r="AD122" s="1"/>
      <c r="AE122" s="237"/>
      <c r="AF122" s="1"/>
      <c r="AG122" s="1"/>
      <c r="AH122" s="233"/>
      <c r="AI122" s="237"/>
      <c r="AJ122" s="233"/>
      <c r="AK122" s="233"/>
    </row>
    <row r="123" spans="28:37" s="113" customFormat="1" ht="15" customHeight="1" x14ac:dyDescent="0.3">
      <c r="AB123" s="237"/>
      <c r="AC123" s="237"/>
      <c r="AD123" s="1"/>
      <c r="AE123" s="237"/>
      <c r="AF123" s="1"/>
      <c r="AG123" s="1"/>
      <c r="AH123" s="233"/>
      <c r="AI123" s="237"/>
      <c r="AJ123" s="233"/>
      <c r="AK123" s="233"/>
    </row>
    <row r="124" spans="28:37" s="113" customFormat="1" ht="15" customHeight="1" x14ac:dyDescent="0.3">
      <c r="AB124" s="237"/>
      <c r="AC124" s="237"/>
      <c r="AD124" s="1"/>
      <c r="AE124" s="237"/>
      <c r="AF124" s="1"/>
      <c r="AG124" s="1"/>
      <c r="AH124" s="233"/>
      <c r="AI124" s="237"/>
      <c r="AJ124" s="233"/>
      <c r="AK124" s="233"/>
    </row>
    <row r="125" spans="28:37" s="113" customFormat="1" ht="15" customHeight="1" x14ac:dyDescent="0.3">
      <c r="AB125" s="237"/>
      <c r="AC125" s="237"/>
      <c r="AD125" s="1"/>
      <c r="AE125" s="237"/>
      <c r="AF125" s="1"/>
      <c r="AG125" s="1"/>
      <c r="AH125" s="233"/>
      <c r="AI125" s="237"/>
      <c r="AJ125" s="233"/>
      <c r="AK125" s="233"/>
    </row>
    <row r="126" spans="28:37" s="113" customFormat="1" ht="15" customHeight="1" x14ac:dyDescent="0.3">
      <c r="AB126" s="237"/>
      <c r="AC126" s="237"/>
      <c r="AD126" s="1"/>
      <c r="AE126" s="237"/>
      <c r="AF126" s="1"/>
      <c r="AG126" s="1"/>
      <c r="AH126" s="233"/>
      <c r="AI126" s="237"/>
      <c r="AJ126" s="233"/>
      <c r="AK126" s="233"/>
    </row>
    <row r="127" spans="28:37" s="113" customFormat="1" ht="15" customHeight="1" x14ac:dyDescent="0.3">
      <c r="AB127" s="237"/>
      <c r="AC127" s="237"/>
      <c r="AD127" s="1"/>
      <c r="AE127" s="237"/>
      <c r="AF127" s="1"/>
      <c r="AG127" s="1"/>
      <c r="AH127" s="233"/>
      <c r="AI127" s="237"/>
      <c r="AJ127" s="233"/>
      <c r="AK127" s="233"/>
    </row>
    <row r="128" spans="28:37" s="113" customFormat="1" ht="15" customHeight="1" x14ac:dyDescent="0.3">
      <c r="AB128" s="237"/>
      <c r="AC128" s="237"/>
      <c r="AD128" s="1"/>
      <c r="AE128" s="237"/>
      <c r="AF128" s="1"/>
      <c r="AG128" s="1"/>
      <c r="AH128" s="233"/>
      <c r="AI128" s="237"/>
      <c r="AJ128" s="233"/>
      <c r="AK128" s="233"/>
    </row>
    <row r="129" spans="28:37" s="113" customFormat="1" ht="15" customHeight="1" x14ac:dyDescent="0.3">
      <c r="AB129" s="237"/>
      <c r="AC129" s="237"/>
      <c r="AD129" s="1"/>
      <c r="AE129" s="237"/>
      <c r="AF129" s="1"/>
      <c r="AG129" s="1"/>
      <c r="AH129" s="233"/>
      <c r="AI129" s="237"/>
      <c r="AJ129" s="233"/>
      <c r="AK129" s="233"/>
    </row>
    <row r="130" spans="28:37" s="113" customFormat="1" ht="15" customHeight="1" x14ac:dyDescent="0.3">
      <c r="AB130" s="237"/>
      <c r="AC130" s="237"/>
      <c r="AD130" s="1"/>
      <c r="AE130" s="237"/>
      <c r="AF130" s="1"/>
      <c r="AG130" s="1"/>
      <c r="AH130" s="233"/>
      <c r="AI130" s="237"/>
      <c r="AJ130" s="233"/>
      <c r="AK130" s="233"/>
    </row>
    <row r="131" spans="28:37" s="113" customFormat="1" ht="15" customHeight="1" x14ac:dyDescent="0.3">
      <c r="AB131" s="237"/>
      <c r="AC131" s="237"/>
      <c r="AD131" s="1"/>
      <c r="AE131" s="237"/>
      <c r="AF131" s="1"/>
      <c r="AG131" s="1"/>
      <c r="AH131" s="233"/>
      <c r="AI131" s="237"/>
      <c r="AJ131" s="233"/>
      <c r="AK131" s="233"/>
    </row>
    <row r="132" spans="28:37" s="113" customFormat="1" ht="15" customHeight="1" x14ac:dyDescent="0.3">
      <c r="AB132" s="237"/>
      <c r="AC132" s="237"/>
      <c r="AD132" s="1"/>
      <c r="AE132" s="237"/>
      <c r="AF132" s="1"/>
      <c r="AG132" s="1"/>
      <c r="AH132" s="233"/>
      <c r="AI132" s="237"/>
      <c r="AJ132" s="233"/>
      <c r="AK132" s="233"/>
    </row>
    <row r="133" spans="28:37" s="113" customFormat="1" ht="15" customHeight="1" x14ac:dyDescent="0.3">
      <c r="AB133" s="237"/>
      <c r="AC133" s="237"/>
      <c r="AD133" s="1"/>
      <c r="AE133" s="237"/>
      <c r="AF133" s="1"/>
      <c r="AG133" s="1"/>
      <c r="AH133" s="233"/>
      <c r="AI133" s="237"/>
      <c r="AJ133" s="233"/>
      <c r="AK133" s="233"/>
    </row>
    <row r="134" spans="28:37" s="113" customFormat="1" ht="15" customHeight="1" x14ac:dyDescent="0.3">
      <c r="AB134" s="237"/>
      <c r="AC134" s="237"/>
      <c r="AD134" s="1"/>
      <c r="AE134" s="237"/>
      <c r="AF134" s="1"/>
      <c r="AG134" s="1"/>
      <c r="AH134" s="233"/>
      <c r="AI134" s="237"/>
      <c r="AJ134" s="233"/>
      <c r="AK134" s="233"/>
    </row>
    <row r="135" spans="28:37" s="113" customFormat="1" ht="15" customHeight="1" x14ac:dyDescent="0.3">
      <c r="AB135" s="237"/>
      <c r="AC135" s="237"/>
      <c r="AD135" s="1"/>
      <c r="AE135" s="237"/>
      <c r="AF135" s="1"/>
      <c r="AG135" s="1"/>
      <c r="AH135" s="233"/>
      <c r="AI135" s="237"/>
      <c r="AJ135" s="233"/>
      <c r="AK135" s="233"/>
    </row>
    <row r="136" spans="28:37" s="113" customFormat="1" ht="15" customHeight="1" x14ac:dyDescent="0.3">
      <c r="AB136" s="237"/>
      <c r="AC136" s="237"/>
      <c r="AD136" s="1"/>
      <c r="AE136" s="237"/>
      <c r="AF136" s="1"/>
      <c r="AG136" s="1"/>
      <c r="AH136" s="233"/>
      <c r="AI136" s="237"/>
      <c r="AJ136" s="233"/>
      <c r="AK136" s="233"/>
    </row>
    <row r="137" spans="28:37" s="113" customFormat="1" ht="15" customHeight="1" x14ac:dyDescent="0.3">
      <c r="AB137" s="237"/>
      <c r="AC137" s="237"/>
      <c r="AD137" s="1"/>
      <c r="AE137" s="237"/>
      <c r="AF137" s="1"/>
      <c r="AG137" s="1"/>
      <c r="AH137" s="233"/>
      <c r="AI137" s="237"/>
      <c r="AJ137" s="233"/>
      <c r="AK137" s="233"/>
    </row>
    <row r="138" spans="28:37" s="113" customFormat="1" ht="15" customHeight="1" x14ac:dyDescent="0.3">
      <c r="AB138" s="237"/>
      <c r="AC138" s="237"/>
      <c r="AD138" s="1"/>
      <c r="AE138" s="237"/>
      <c r="AF138" s="1"/>
      <c r="AG138" s="1"/>
      <c r="AH138" s="233"/>
      <c r="AI138" s="237"/>
      <c r="AJ138" s="233"/>
      <c r="AK138" s="233"/>
    </row>
    <row r="139" spans="28:37" s="113" customFormat="1" ht="15" customHeight="1" x14ac:dyDescent="0.3">
      <c r="AB139" s="237"/>
      <c r="AC139" s="237"/>
      <c r="AD139" s="1"/>
      <c r="AE139" s="237"/>
      <c r="AF139" s="1"/>
      <c r="AG139" s="1"/>
      <c r="AH139" s="233"/>
      <c r="AI139" s="237"/>
      <c r="AJ139" s="233"/>
      <c r="AK139" s="233"/>
    </row>
    <row r="140" spans="28:37" s="113" customFormat="1" ht="15" customHeight="1" x14ac:dyDescent="0.3">
      <c r="AB140" s="237"/>
      <c r="AC140" s="237"/>
      <c r="AD140" s="1"/>
      <c r="AE140" s="237"/>
      <c r="AF140" s="1"/>
      <c r="AG140" s="1"/>
      <c r="AH140" s="233"/>
      <c r="AI140" s="237"/>
      <c r="AJ140" s="233"/>
      <c r="AK140" s="233"/>
    </row>
    <row r="141" spans="28:37" s="113" customFormat="1" ht="15" customHeight="1" x14ac:dyDescent="0.3">
      <c r="AB141" s="237"/>
      <c r="AC141" s="237"/>
      <c r="AD141" s="1"/>
      <c r="AE141" s="237"/>
      <c r="AF141" s="1"/>
      <c r="AG141" s="1"/>
      <c r="AH141" s="233"/>
      <c r="AI141" s="237"/>
      <c r="AJ141" s="233"/>
      <c r="AK141" s="233"/>
    </row>
    <row r="142" spans="28:37" s="113" customFormat="1" ht="15" customHeight="1" x14ac:dyDescent="0.3">
      <c r="AB142" s="237"/>
      <c r="AC142" s="237"/>
      <c r="AD142" s="1"/>
      <c r="AE142" s="237"/>
      <c r="AF142" s="1"/>
      <c r="AG142" s="1"/>
      <c r="AH142" s="233"/>
      <c r="AI142" s="237"/>
      <c r="AJ142" s="233"/>
      <c r="AK142" s="233"/>
    </row>
    <row r="143" spans="28:37" s="113" customFormat="1" ht="15" customHeight="1" x14ac:dyDescent="0.3">
      <c r="AB143" s="237"/>
      <c r="AC143" s="237"/>
      <c r="AD143" s="1"/>
      <c r="AE143" s="237"/>
      <c r="AF143" s="1"/>
      <c r="AG143" s="1"/>
      <c r="AH143" s="233"/>
      <c r="AI143" s="237"/>
      <c r="AJ143" s="233"/>
      <c r="AK143" s="233"/>
    </row>
    <row r="144" spans="28:37" s="113" customFormat="1" ht="15" customHeight="1" x14ac:dyDescent="0.3">
      <c r="AB144" s="237"/>
      <c r="AC144" s="237"/>
      <c r="AD144" s="1"/>
      <c r="AE144" s="237"/>
      <c r="AF144" s="1"/>
      <c r="AG144" s="1"/>
      <c r="AH144" s="233"/>
      <c r="AI144" s="237"/>
      <c r="AJ144" s="233"/>
      <c r="AK144" s="233"/>
    </row>
    <row r="145" spans="27:37" s="113" customFormat="1" ht="15" customHeight="1" x14ac:dyDescent="0.3">
      <c r="AA145" s="102"/>
      <c r="AB145" s="237"/>
      <c r="AC145" s="237"/>
      <c r="AD145" s="1"/>
      <c r="AE145" s="237"/>
      <c r="AF145" s="1"/>
      <c r="AG145" s="1"/>
      <c r="AH145" s="233"/>
      <c r="AI145" s="237"/>
      <c r="AJ145" s="233"/>
      <c r="AK145" s="233"/>
    </row>
    <row r="146" spans="27:37" s="113" customFormat="1" ht="15" customHeight="1" x14ac:dyDescent="0.3">
      <c r="AA146" s="102"/>
      <c r="AB146" s="237"/>
      <c r="AC146" s="237"/>
      <c r="AD146" s="1"/>
      <c r="AE146" s="237"/>
      <c r="AF146" s="1"/>
      <c r="AG146" s="1"/>
      <c r="AH146" s="233"/>
      <c r="AI146" s="237"/>
      <c r="AJ146" s="233"/>
      <c r="AK146" s="233"/>
    </row>
    <row r="147" spans="27:37" s="113" customFormat="1" ht="15" customHeight="1" x14ac:dyDescent="0.3">
      <c r="AA147" s="102"/>
      <c r="AB147" s="237"/>
      <c r="AC147" s="237"/>
      <c r="AD147" s="1"/>
      <c r="AE147" s="237"/>
      <c r="AF147" s="1"/>
      <c r="AG147" s="1"/>
      <c r="AH147" s="233"/>
      <c r="AI147" s="237"/>
      <c r="AJ147" s="233"/>
      <c r="AK147" s="233"/>
    </row>
    <row r="148" spans="27:37" s="113" customFormat="1" ht="15" customHeight="1" x14ac:dyDescent="0.3">
      <c r="AA148" s="102"/>
      <c r="AB148" s="237"/>
      <c r="AC148" s="237"/>
      <c r="AD148" s="1"/>
      <c r="AE148" s="237"/>
      <c r="AF148" s="1"/>
      <c r="AG148" s="1"/>
      <c r="AH148" s="233"/>
      <c r="AI148" s="237"/>
      <c r="AJ148" s="233"/>
      <c r="AK148" s="233"/>
    </row>
    <row r="149" spans="27:37" s="113" customFormat="1" ht="15" customHeight="1" x14ac:dyDescent="0.3">
      <c r="AA149" s="102"/>
      <c r="AB149" s="237"/>
      <c r="AC149" s="237"/>
      <c r="AD149" s="1"/>
      <c r="AE149" s="237"/>
      <c r="AF149" s="1"/>
      <c r="AG149" s="1"/>
      <c r="AH149" s="233"/>
      <c r="AI149" s="237"/>
      <c r="AJ149" s="233"/>
      <c r="AK149" s="233"/>
    </row>
    <row r="150" spans="27:37" s="113" customFormat="1" ht="15" customHeight="1" x14ac:dyDescent="0.3">
      <c r="AA150" s="247"/>
      <c r="AB150" s="237"/>
      <c r="AC150" s="237"/>
      <c r="AD150" s="1"/>
      <c r="AE150" s="237"/>
      <c r="AF150" s="1"/>
      <c r="AG150" s="1"/>
      <c r="AH150" s="233"/>
      <c r="AI150" s="237"/>
      <c r="AJ150" s="233"/>
      <c r="AK150" s="233"/>
    </row>
    <row r="151" spans="27:37" s="113" customFormat="1" ht="15" customHeight="1" x14ac:dyDescent="0.3">
      <c r="AA151" s="102"/>
      <c r="AB151" s="237"/>
      <c r="AC151" s="237"/>
      <c r="AD151" s="1"/>
      <c r="AE151" s="237"/>
      <c r="AF151" s="1"/>
      <c r="AG151" s="1"/>
      <c r="AH151" s="233"/>
      <c r="AI151" s="237"/>
      <c r="AJ151" s="233"/>
      <c r="AK151" s="233"/>
    </row>
    <row r="152" spans="27:37" s="113" customFormat="1" ht="15" customHeight="1" x14ac:dyDescent="0.3">
      <c r="AA152" s="102"/>
      <c r="AB152" s="237"/>
      <c r="AC152" s="237"/>
      <c r="AD152" s="1"/>
      <c r="AE152" s="237"/>
      <c r="AF152" s="1"/>
      <c r="AG152" s="1"/>
      <c r="AH152" s="233"/>
      <c r="AI152" s="237"/>
      <c r="AJ152" s="233"/>
      <c r="AK152" s="233"/>
    </row>
    <row r="153" spans="27:37" s="113" customFormat="1" ht="15" customHeight="1" x14ac:dyDescent="0.3">
      <c r="AA153" s="102"/>
      <c r="AB153" s="237"/>
      <c r="AC153" s="237"/>
      <c r="AD153" s="1"/>
      <c r="AE153" s="237"/>
      <c r="AF153" s="1"/>
      <c r="AG153" s="1"/>
      <c r="AH153" s="233"/>
      <c r="AI153" s="237"/>
      <c r="AJ153" s="233"/>
      <c r="AK153" s="233"/>
    </row>
    <row r="154" spans="27:37" s="113" customFormat="1" ht="15" customHeight="1" x14ac:dyDescent="0.3">
      <c r="AA154" s="102"/>
      <c r="AB154" s="237"/>
      <c r="AC154" s="237"/>
      <c r="AD154" s="1"/>
      <c r="AE154" s="237"/>
      <c r="AF154" s="1"/>
      <c r="AG154" s="1"/>
      <c r="AH154" s="233"/>
      <c r="AI154" s="237"/>
      <c r="AJ154" s="233"/>
      <c r="AK154" s="233"/>
    </row>
    <row r="155" spans="27:37" s="113" customFormat="1" ht="15" customHeight="1" x14ac:dyDescent="0.3">
      <c r="AA155" s="102"/>
      <c r="AB155" s="237"/>
      <c r="AC155" s="237"/>
      <c r="AD155" s="1"/>
      <c r="AE155" s="237"/>
      <c r="AF155" s="1"/>
      <c r="AG155" s="1"/>
      <c r="AH155" s="233"/>
      <c r="AI155" s="237"/>
      <c r="AJ155" s="233"/>
      <c r="AK155" s="233"/>
    </row>
    <row r="156" spans="27:37" s="113" customFormat="1" ht="15" customHeight="1" x14ac:dyDescent="0.3">
      <c r="AA156" s="102"/>
      <c r="AB156" s="237"/>
      <c r="AC156" s="237"/>
      <c r="AD156" s="1"/>
      <c r="AE156" s="237"/>
      <c r="AF156" s="1"/>
      <c r="AG156" s="1"/>
      <c r="AH156" s="233"/>
      <c r="AI156" s="237"/>
      <c r="AJ156" s="233"/>
      <c r="AK156" s="233"/>
    </row>
    <row r="157" spans="27:37" s="113" customFormat="1" ht="15" customHeight="1" x14ac:dyDescent="0.3">
      <c r="AA157" s="102"/>
      <c r="AB157" s="237"/>
      <c r="AC157" s="237"/>
      <c r="AD157" s="1"/>
      <c r="AE157" s="237"/>
      <c r="AF157" s="1"/>
      <c r="AG157" s="1"/>
      <c r="AH157" s="233"/>
      <c r="AI157" s="237"/>
      <c r="AJ157" s="233"/>
      <c r="AK157" s="233"/>
    </row>
    <row r="158" spans="27:37" s="113" customFormat="1" ht="15" customHeight="1" x14ac:dyDescent="0.3">
      <c r="AA158" s="102"/>
      <c r="AB158" s="237"/>
      <c r="AC158" s="237"/>
      <c r="AD158" s="1"/>
      <c r="AE158" s="237"/>
      <c r="AF158" s="1"/>
      <c r="AG158" s="1"/>
      <c r="AH158" s="233"/>
      <c r="AI158" s="237"/>
      <c r="AJ158" s="233"/>
      <c r="AK158" s="233"/>
    </row>
    <row r="159" spans="27:37" s="113" customFormat="1" ht="15" customHeight="1" x14ac:dyDescent="0.3">
      <c r="AA159" s="102"/>
      <c r="AB159" s="237"/>
      <c r="AC159" s="237"/>
      <c r="AD159" s="1"/>
      <c r="AE159" s="237"/>
      <c r="AF159" s="1"/>
      <c r="AG159" s="1"/>
      <c r="AH159" s="233"/>
      <c r="AI159" s="237"/>
      <c r="AJ159" s="233"/>
      <c r="AK159" s="233"/>
    </row>
    <row r="160" spans="27:37" s="113" customFormat="1" ht="15" customHeight="1" x14ac:dyDescent="0.3">
      <c r="AA160" s="102"/>
      <c r="AB160" s="237"/>
      <c r="AC160" s="237"/>
      <c r="AD160" s="1"/>
      <c r="AE160" s="237"/>
      <c r="AF160" s="1"/>
      <c r="AG160" s="1"/>
      <c r="AH160" s="233"/>
      <c r="AI160" s="237"/>
      <c r="AJ160" s="233"/>
      <c r="AK160" s="233"/>
    </row>
    <row r="161" spans="28:37" s="113" customFormat="1" ht="15" customHeight="1" x14ac:dyDescent="0.3">
      <c r="AB161" s="237"/>
      <c r="AC161" s="237"/>
      <c r="AD161" s="1"/>
      <c r="AE161" s="237"/>
      <c r="AF161" s="1"/>
      <c r="AG161" s="1"/>
      <c r="AH161" s="233"/>
      <c r="AI161" s="237"/>
      <c r="AJ161" s="233"/>
      <c r="AK161" s="233"/>
    </row>
    <row r="162" spans="28:37" s="113" customFormat="1" ht="15" customHeight="1" x14ac:dyDescent="0.3">
      <c r="AB162" s="237"/>
      <c r="AC162" s="237"/>
      <c r="AD162" s="1"/>
      <c r="AE162" s="237"/>
      <c r="AF162" s="1"/>
      <c r="AG162" s="1"/>
      <c r="AH162" s="233"/>
      <c r="AI162" s="237"/>
      <c r="AJ162" s="233"/>
      <c r="AK162" s="233"/>
    </row>
    <row r="163" spans="28:37" s="113" customFormat="1" ht="15" customHeight="1" x14ac:dyDescent="0.3">
      <c r="AB163" s="237"/>
      <c r="AC163" s="237"/>
      <c r="AD163" s="1"/>
      <c r="AE163" s="237"/>
      <c r="AF163" s="1"/>
      <c r="AG163" s="1"/>
      <c r="AH163" s="233"/>
      <c r="AI163" s="237"/>
      <c r="AJ163" s="233"/>
      <c r="AK163" s="233"/>
    </row>
    <row r="164" spans="28:37" s="113" customFormat="1" ht="15" customHeight="1" x14ac:dyDescent="0.3">
      <c r="AB164" s="237"/>
      <c r="AC164" s="237"/>
      <c r="AD164" s="1"/>
      <c r="AE164" s="237"/>
      <c r="AF164" s="1"/>
      <c r="AG164" s="1"/>
      <c r="AH164" s="233"/>
      <c r="AI164" s="237"/>
      <c r="AJ164" s="233"/>
      <c r="AK164" s="233"/>
    </row>
    <row r="165" spans="28:37" s="113" customFormat="1" ht="15" customHeight="1" x14ac:dyDescent="0.3">
      <c r="AB165" s="237"/>
      <c r="AC165" s="237"/>
      <c r="AD165" s="1"/>
      <c r="AE165" s="237"/>
      <c r="AF165" s="1"/>
      <c r="AG165" s="1"/>
      <c r="AH165" s="233"/>
      <c r="AI165" s="237"/>
      <c r="AJ165" s="233"/>
      <c r="AK165" s="233"/>
    </row>
    <row r="166" spans="28:37" s="113" customFormat="1" ht="15" customHeight="1" x14ac:dyDescent="0.3">
      <c r="AB166" s="237"/>
      <c r="AC166" s="237"/>
      <c r="AD166" s="1"/>
      <c r="AE166" s="237"/>
      <c r="AF166" s="1"/>
      <c r="AG166" s="1"/>
      <c r="AH166" s="233"/>
      <c r="AI166" s="237"/>
      <c r="AJ166" s="233"/>
      <c r="AK166" s="233"/>
    </row>
    <row r="167" spans="28:37" s="113" customFormat="1" ht="15" customHeight="1" x14ac:dyDescent="0.3">
      <c r="AB167" s="237"/>
      <c r="AC167" s="237"/>
      <c r="AD167" s="1"/>
      <c r="AE167" s="237"/>
      <c r="AF167" s="1"/>
      <c r="AG167" s="1"/>
      <c r="AH167" s="233"/>
      <c r="AI167" s="237"/>
      <c r="AJ167" s="233"/>
      <c r="AK167" s="233"/>
    </row>
    <row r="168" spans="28:37" s="113" customFormat="1" ht="15" customHeight="1" x14ac:dyDescent="0.3">
      <c r="AB168" s="237"/>
      <c r="AC168" s="237"/>
      <c r="AD168" s="1"/>
      <c r="AE168" s="237"/>
      <c r="AF168" s="1"/>
      <c r="AG168" s="1"/>
      <c r="AH168" s="233"/>
      <c r="AI168" s="237"/>
      <c r="AJ168" s="233"/>
      <c r="AK168" s="233"/>
    </row>
    <row r="169" spans="28:37" s="113" customFormat="1" ht="15" customHeight="1" x14ac:dyDescent="0.3">
      <c r="AB169" s="237"/>
      <c r="AC169" s="237"/>
      <c r="AD169" s="1"/>
      <c r="AE169" s="237"/>
      <c r="AF169" s="1"/>
      <c r="AG169" s="1"/>
      <c r="AH169" s="233"/>
      <c r="AI169" s="237"/>
      <c r="AJ169" s="233"/>
      <c r="AK169" s="233"/>
    </row>
    <row r="170" spans="28:37" s="113" customFormat="1" ht="15" customHeight="1" x14ac:dyDescent="0.3">
      <c r="AB170" s="237"/>
      <c r="AC170" s="237"/>
      <c r="AD170" s="1"/>
      <c r="AE170" s="237"/>
      <c r="AF170" s="1"/>
      <c r="AG170" s="1"/>
      <c r="AH170" s="233"/>
      <c r="AI170" s="237"/>
      <c r="AJ170" s="233"/>
      <c r="AK170" s="233"/>
    </row>
    <row r="171" spans="28:37" s="113" customFormat="1" ht="15" customHeight="1" x14ac:dyDescent="0.3">
      <c r="AB171" s="237"/>
      <c r="AC171" s="237"/>
      <c r="AD171" s="1"/>
      <c r="AE171" s="237"/>
      <c r="AF171" s="1"/>
      <c r="AG171" s="1"/>
      <c r="AH171" s="233"/>
      <c r="AI171" s="237"/>
      <c r="AJ171" s="233"/>
      <c r="AK171" s="233"/>
    </row>
    <row r="172" spans="28:37" s="113" customFormat="1" ht="15" customHeight="1" x14ac:dyDescent="0.3">
      <c r="AB172" s="237"/>
      <c r="AC172" s="237"/>
      <c r="AD172" s="1"/>
      <c r="AE172" s="237"/>
      <c r="AF172" s="1"/>
      <c r="AG172" s="1"/>
      <c r="AH172" s="233"/>
      <c r="AI172" s="237"/>
      <c r="AJ172" s="233"/>
      <c r="AK172" s="233"/>
    </row>
    <row r="173" spans="28:37" s="113" customFormat="1" ht="15" customHeight="1" x14ac:dyDescent="0.3">
      <c r="AB173" s="237"/>
      <c r="AC173" s="237"/>
      <c r="AD173" s="1"/>
      <c r="AE173" s="237"/>
      <c r="AF173" s="1"/>
      <c r="AG173" s="1"/>
      <c r="AH173" s="233"/>
      <c r="AI173" s="237"/>
      <c r="AJ173" s="233"/>
      <c r="AK173" s="233"/>
    </row>
    <row r="174" spans="28:37" s="113" customFormat="1" ht="15" customHeight="1" x14ac:dyDescent="0.3">
      <c r="AB174" s="237"/>
      <c r="AC174" s="237"/>
      <c r="AD174" s="1"/>
      <c r="AE174" s="237"/>
      <c r="AF174" s="1"/>
      <c r="AG174" s="1"/>
      <c r="AH174" s="233"/>
      <c r="AI174" s="237"/>
      <c r="AJ174" s="233"/>
      <c r="AK174" s="233"/>
    </row>
    <row r="175" spans="28:37" s="113" customFormat="1" ht="15" customHeight="1" x14ac:dyDescent="0.3">
      <c r="AB175" s="237"/>
      <c r="AC175" s="237"/>
      <c r="AD175" s="1"/>
      <c r="AE175" s="237"/>
      <c r="AF175" s="1"/>
      <c r="AG175" s="1"/>
      <c r="AH175" s="233"/>
      <c r="AI175" s="237"/>
      <c r="AJ175" s="233"/>
      <c r="AK175" s="233"/>
    </row>
    <row r="176" spans="28:37" s="113" customFormat="1" ht="15" customHeight="1" x14ac:dyDescent="0.3">
      <c r="AB176" s="237"/>
      <c r="AC176" s="237"/>
      <c r="AD176" s="1"/>
      <c r="AE176" s="237"/>
      <c r="AF176" s="1"/>
      <c r="AG176" s="1"/>
      <c r="AH176" s="233"/>
      <c r="AI176" s="237"/>
      <c r="AJ176" s="233"/>
      <c r="AK176" s="233"/>
    </row>
    <row r="177" spans="28:37" s="113" customFormat="1" ht="15" customHeight="1" x14ac:dyDescent="0.3">
      <c r="AB177" s="237"/>
      <c r="AC177" s="237"/>
      <c r="AD177" s="1"/>
      <c r="AE177" s="237"/>
      <c r="AF177" s="1"/>
      <c r="AG177" s="1"/>
      <c r="AH177" s="233"/>
      <c r="AI177" s="237"/>
      <c r="AJ177" s="233"/>
      <c r="AK177" s="233"/>
    </row>
    <row r="178" spans="28:37" s="113" customFormat="1" ht="15" customHeight="1" x14ac:dyDescent="0.3">
      <c r="AB178" s="237"/>
      <c r="AC178" s="237"/>
      <c r="AD178" s="1"/>
      <c r="AE178" s="237"/>
      <c r="AF178" s="1"/>
      <c r="AG178" s="1"/>
      <c r="AH178" s="233"/>
      <c r="AI178" s="237"/>
      <c r="AJ178" s="233"/>
      <c r="AK178" s="233"/>
    </row>
    <row r="179" spans="28:37" s="113" customFormat="1" ht="15" customHeight="1" x14ac:dyDescent="0.3">
      <c r="AB179" s="237"/>
      <c r="AC179" s="237"/>
      <c r="AD179" s="1"/>
      <c r="AE179" s="237"/>
      <c r="AF179" s="1"/>
      <c r="AG179" s="1"/>
      <c r="AH179" s="233"/>
      <c r="AI179" s="237"/>
      <c r="AJ179" s="233"/>
      <c r="AK179" s="233"/>
    </row>
    <row r="180" spans="28:37" s="113" customFormat="1" ht="15" customHeight="1" x14ac:dyDescent="0.3">
      <c r="AB180" s="237"/>
      <c r="AC180" s="237"/>
      <c r="AD180" s="1"/>
      <c r="AE180" s="237"/>
      <c r="AF180" s="1"/>
      <c r="AG180" s="1"/>
      <c r="AH180" s="233"/>
      <c r="AI180" s="237"/>
      <c r="AJ180" s="233"/>
      <c r="AK180" s="233"/>
    </row>
    <row r="181" spans="28:37" s="113" customFormat="1" ht="15" customHeight="1" x14ac:dyDescent="0.3">
      <c r="AB181" s="237"/>
      <c r="AC181" s="237"/>
      <c r="AD181" s="1"/>
      <c r="AE181" s="237"/>
      <c r="AF181" s="1"/>
      <c r="AG181" s="1"/>
      <c r="AH181" s="233"/>
      <c r="AI181" s="237"/>
      <c r="AJ181" s="233"/>
      <c r="AK181" s="233"/>
    </row>
    <row r="182" spans="28:37" s="113" customFormat="1" ht="15" customHeight="1" x14ac:dyDescent="0.3">
      <c r="AB182" s="237"/>
      <c r="AC182" s="237"/>
      <c r="AD182" s="1"/>
      <c r="AE182" s="237"/>
      <c r="AF182" s="1"/>
      <c r="AG182" s="1"/>
      <c r="AH182" s="233"/>
      <c r="AI182" s="237"/>
      <c r="AJ182" s="233"/>
      <c r="AK182" s="233"/>
    </row>
    <row r="183" spans="28:37" s="113" customFormat="1" ht="15" customHeight="1" x14ac:dyDescent="0.3">
      <c r="AB183" s="237"/>
      <c r="AC183" s="237"/>
      <c r="AD183" s="1"/>
      <c r="AE183" s="237"/>
      <c r="AF183" s="1"/>
      <c r="AG183" s="1"/>
      <c r="AH183" s="233"/>
      <c r="AI183" s="237"/>
      <c r="AJ183" s="233"/>
      <c r="AK183" s="233"/>
    </row>
    <row r="184" spans="28:37" s="113" customFormat="1" ht="15" customHeight="1" x14ac:dyDescent="0.3">
      <c r="AB184" s="237"/>
      <c r="AC184" s="237"/>
      <c r="AD184" s="1"/>
      <c r="AE184" s="237"/>
      <c r="AF184" s="1"/>
      <c r="AG184" s="1"/>
      <c r="AH184" s="233"/>
      <c r="AI184" s="237"/>
      <c r="AJ184" s="233"/>
      <c r="AK184" s="233"/>
    </row>
    <row r="185" spans="28:37" s="113" customFormat="1" ht="15" customHeight="1" x14ac:dyDescent="0.3">
      <c r="AB185" s="237"/>
      <c r="AC185" s="237"/>
      <c r="AD185" s="1"/>
      <c r="AE185" s="237"/>
      <c r="AF185" s="1"/>
      <c r="AG185" s="1"/>
      <c r="AH185" s="233"/>
      <c r="AI185" s="237"/>
      <c r="AJ185" s="233"/>
      <c r="AK185" s="233"/>
    </row>
    <row r="186" spans="28:37" s="113" customFormat="1" ht="15" customHeight="1" x14ac:dyDescent="0.3">
      <c r="AB186" s="237"/>
      <c r="AC186" s="237"/>
      <c r="AD186" s="1"/>
      <c r="AE186" s="237"/>
      <c r="AF186" s="1"/>
      <c r="AG186" s="1"/>
      <c r="AH186" s="233"/>
      <c r="AI186" s="237"/>
      <c r="AJ186" s="233"/>
      <c r="AK186" s="233"/>
    </row>
    <row r="187" spans="28:37" s="113" customFormat="1" ht="15" customHeight="1" x14ac:dyDescent="0.3">
      <c r="AB187" s="237"/>
      <c r="AC187" s="237"/>
      <c r="AD187" s="1"/>
      <c r="AE187" s="237"/>
      <c r="AF187" s="1"/>
      <c r="AG187" s="1"/>
      <c r="AH187" s="233"/>
      <c r="AI187" s="237"/>
      <c r="AJ187" s="233"/>
      <c r="AK187" s="233"/>
    </row>
    <row r="188" spans="28:37" s="113" customFormat="1" ht="15" customHeight="1" x14ac:dyDescent="0.3">
      <c r="AB188" s="237"/>
      <c r="AC188" s="237"/>
      <c r="AD188" s="1"/>
      <c r="AE188" s="237"/>
      <c r="AF188" s="1"/>
      <c r="AG188" s="1"/>
      <c r="AH188" s="233"/>
      <c r="AI188" s="237"/>
      <c r="AJ188" s="233"/>
      <c r="AK188" s="233"/>
    </row>
    <row r="189" spans="28:37" s="113" customFormat="1" ht="15" customHeight="1" x14ac:dyDescent="0.3">
      <c r="AB189" s="237"/>
      <c r="AC189" s="237"/>
      <c r="AD189" s="1"/>
      <c r="AE189" s="237"/>
      <c r="AF189" s="1"/>
      <c r="AG189" s="1"/>
      <c r="AH189" s="233"/>
      <c r="AI189" s="237"/>
      <c r="AJ189" s="233"/>
      <c r="AK189" s="233"/>
    </row>
    <row r="190" spans="28:37" s="113" customFormat="1" ht="15" customHeight="1" x14ac:dyDescent="0.3">
      <c r="AB190" s="237"/>
      <c r="AC190" s="237"/>
      <c r="AD190" s="1"/>
      <c r="AE190" s="237"/>
      <c r="AF190" s="1"/>
      <c r="AG190" s="1"/>
      <c r="AH190" s="233"/>
      <c r="AI190" s="237"/>
      <c r="AJ190" s="233"/>
      <c r="AK190" s="233"/>
    </row>
    <row r="191" spans="28:37" s="113" customFormat="1" ht="15" customHeight="1" x14ac:dyDescent="0.3">
      <c r="AB191" s="237"/>
      <c r="AC191" s="237"/>
      <c r="AD191" s="1"/>
      <c r="AE191" s="237"/>
      <c r="AF191" s="1"/>
      <c r="AG191" s="1"/>
      <c r="AH191" s="233"/>
      <c r="AI191" s="237"/>
      <c r="AJ191" s="233"/>
      <c r="AK191" s="233"/>
    </row>
    <row r="192" spans="28:37" s="113" customFormat="1" ht="15" customHeight="1" x14ac:dyDescent="0.3">
      <c r="AB192" s="237"/>
      <c r="AC192" s="237"/>
      <c r="AD192" s="1"/>
      <c r="AE192" s="237"/>
      <c r="AF192" s="1"/>
      <c r="AG192" s="1"/>
      <c r="AH192" s="233"/>
      <c r="AI192" s="237"/>
      <c r="AJ192" s="233"/>
      <c r="AK192" s="233"/>
    </row>
    <row r="193" spans="27:37" s="113" customFormat="1" ht="15" customHeight="1" x14ac:dyDescent="0.3">
      <c r="AA193" s="102"/>
      <c r="AB193" s="237"/>
      <c r="AC193" s="237"/>
      <c r="AD193" s="1"/>
      <c r="AE193" s="237"/>
      <c r="AF193" s="1"/>
      <c r="AG193" s="1"/>
      <c r="AH193" s="233"/>
      <c r="AI193" s="237"/>
      <c r="AJ193" s="233"/>
      <c r="AK193" s="233"/>
    </row>
    <row r="194" spans="27:37" s="113" customFormat="1" ht="15" customHeight="1" x14ac:dyDescent="0.3">
      <c r="AA194" s="102"/>
      <c r="AB194" s="237"/>
      <c r="AC194" s="237"/>
      <c r="AD194" s="1"/>
      <c r="AE194" s="237"/>
      <c r="AF194" s="1"/>
      <c r="AG194" s="1"/>
      <c r="AH194" s="233"/>
      <c r="AI194" s="237"/>
      <c r="AJ194" s="233"/>
      <c r="AK194" s="233"/>
    </row>
    <row r="195" spans="27:37" s="113" customFormat="1" ht="15" customHeight="1" x14ac:dyDescent="0.3">
      <c r="AA195" s="102"/>
      <c r="AB195" s="237"/>
      <c r="AC195" s="237"/>
      <c r="AD195" s="1"/>
      <c r="AE195" s="237"/>
      <c r="AF195" s="1"/>
      <c r="AG195" s="1"/>
      <c r="AH195" s="233"/>
      <c r="AI195" s="237"/>
      <c r="AJ195" s="233"/>
      <c r="AK195" s="233"/>
    </row>
    <row r="196" spans="27:37" s="113" customFormat="1" ht="15" customHeight="1" x14ac:dyDescent="0.3">
      <c r="AA196" s="102"/>
      <c r="AB196" s="237"/>
      <c r="AC196" s="237"/>
      <c r="AD196" s="1"/>
      <c r="AE196" s="237"/>
      <c r="AF196" s="1"/>
      <c r="AG196" s="1"/>
      <c r="AH196" s="233"/>
      <c r="AI196" s="237"/>
      <c r="AJ196" s="233"/>
      <c r="AK196" s="233"/>
    </row>
    <row r="197" spans="27:37" s="113" customFormat="1" ht="15" customHeight="1" x14ac:dyDescent="0.3">
      <c r="AA197" s="102"/>
      <c r="AB197" s="237"/>
      <c r="AC197" s="237"/>
      <c r="AD197" s="1"/>
      <c r="AE197" s="237"/>
      <c r="AF197" s="1"/>
      <c r="AG197" s="1"/>
      <c r="AH197" s="233"/>
      <c r="AI197" s="237"/>
      <c r="AJ197" s="233"/>
      <c r="AK197" s="233"/>
    </row>
    <row r="198" spans="27:37" s="113" customFormat="1" ht="15" customHeight="1" x14ac:dyDescent="0.3">
      <c r="AA198" s="247"/>
      <c r="AB198" s="237"/>
      <c r="AC198" s="237"/>
      <c r="AD198" s="1"/>
      <c r="AE198" s="237"/>
      <c r="AF198" s="1"/>
      <c r="AG198" s="1"/>
      <c r="AH198" s="233"/>
      <c r="AI198" s="237"/>
      <c r="AJ198" s="233"/>
      <c r="AK198" s="233"/>
    </row>
    <row r="199" spans="27:37" s="113" customFormat="1" ht="15" customHeight="1" x14ac:dyDescent="0.3">
      <c r="AA199" s="102"/>
      <c r="AB199" s="237"/>
      <c r="AC199" s="237"/>
      <c r="AD199" s="1"/>
      <c r="AE199" s="237"/>
      <c r="AF199" s="1"/>
      <c r="AG199" s="1"/>
      <c r="AH199" s="233"/>
      <c r="AI199" s="237"/>
      <c r="AJ199" s="233"/>
      <c r="AK199" s="233"/>
    </row>
    <row r="200" spans="27:37" s="113" customFormat="1" ht="15" customHeight="1" x14ac:dyDescent="0.3">
      <c r="AA200" s="102"/>
      <c r="AB200" s="237"/>
      <c r="AC200" s="237"/>
      <c r="AD200" s="1"/>
      <c r="AE200" s="237"/>
      <c r="AF200" s="1"/>
      <c r="AG200" s="1"/>
      <c r="AH200" s="233"/>
      <c r="AI200" s="237"/>
      <c r="AJ200" s="233"/>
      <c r="AK200" s="233"/>
    </row>
    <row r="201" spans="27:37" s="113" customFormat="1" ht="15" customHeight="1" x14ac:dyDescent="0.3">
      <c r="AA201" s="102"/>
      <c r="AB201" s="237"/>
      <c r="AC201" s="237"/>
      <c r="AD201" s="1"/>
      <c r="AE201" s="237"/>
      <c r="AF201" s="1"/>
      <c r="AG201" s="1"/>
      <c r="AH201" s="233"/>
      <c r="AI201" s="237"/>
      <c r="AJ201" s="233"/>
      <c r="AK201" s="233"/>
    </row>
    <row r="202" spans="27:37" s="113" customFormat="1" ht="15" customHeight="1" x14ac:dyDescent="0.3">
      <c r="AA202" s="102"/>
      <c r="AB202" s="237"/>
      <c r="AC202" s="237"/>
      <c r="AD202" s="1"/>
      <c r="AE202" s="237"/>
      <c r="AF202" s="1"/>
      <c r="AG202" s="1"/>
      <c r="AH202" s="233"/>
      <c r="AI202" s="237"/>
      <c r="AJ202" s="233"/>
      <c r="AK202" s="233"/>
    </row>
    <row r="203" spans="27:37" s="113" customFormat="1" ht="15" customHeight="1" x14ac:dyDescent="0.3">
      <c r="AA203" s="102"/>
      <c r="AB203" s="237"/>
      <c r="AC203" s="237"/>
      <c r="AD203" s="1"/>
      <c r="AE203" s="237"/>
      <c r="AF203" s="1"/>
      <c r="AG203" s="1"/>
      <c r="AH203" s="233"/>
      <c r="AI203" s="237"/>
      <c r="AJ203" s="233"/>
      <c r="AK203" s="233"/>
    </row>
    <row r="204" spans="27:37" s="113" customFormat="1" ht="15" customHeight="1" x14ac:dyDescent="0.3">
      <c r="AA204" s="102"/>
      <c r="AB204" s="237"/>
      <c r="AC204" s="237"/>
      <c r="AD204" s="1"/>
      <c r="AE204" s="237"/>
      <c r="AF204" s="1"/>
      <c r="AG204" s="1"/>
      <c r="AH204" s="233"/>
      <c r="AI204" s="237"/>
      <c r="AJ204" s="233"/>
      <c r="AK204" s="233"/>
    </row>
    <row r="205" spans="27:37" s="113" customFormat="1" ht="15" customHeight="1" x14ac:dyDescent="0.3">
      <c r="AA205" s="102"/>
      <c r="AB205" s="237"/>
      <c r="AC205" s="237"/>
      <c r="AD205" s="1"/>
      <c r="AE205" s="237"/>
      <c r="AF205" s="1"/>
      <c r="AG205" s="1"/>
      <c r="AH205" s="233"/>
      <c r="AI205" s="237"/>
      <c r="AJ205" s="233"/>
      <c r="AK205" s="233"/>
    </row>
    <row r="206" spans="27:37" s="113" customFormat="1" ht="15" customHeight="1" x14ac:dyDescent="0.3">
      <c r="AA206" s="102"/>
      <c r="AB206" s="237"/>
      <c r="AC206" s="237"/>
      <c r="AD206" s="1"/>
      <c r="AE206" s="237"/>
      <c r="AF206" s="1"/>
      <c r="AG206" s="1"/>
      <c r="AH206" s="233"/>
      <c r="AI206" s="237"/>
      <c r="AJ206" s="233"/>
      <c r="AK206" s="233"/>
    </row>
    <row r="207" spans="27:37" s="113" customFormat="1" ht="15" customHeight="1" x14ac:dyDescent="0.3">
      <c r="AA207" s="102"/>
      <c r="AB207" s="237"/>
      <c r="AC207" s="237"/>
      <c r="AD207" s="1"/>
      <c r="AE207" s="237"/>
      <c r="AF207" s="1"/>
      <c r="AG207" s="1"/>
      <c r="AH207" s="233"/>
      <c r="AI207" s="237"/>
      <c r="AJ207" s="233"/>
      <c r="AK207" s="233"/>
    </row>
    <row r="208" spans="27:37" s="113" customFormat="1" ht="15" customHeight="1" x14ac:dyDescent="0.3">
      <c r="AA208" s="102"/>
      <c r="AB208" s="237"/>
      <c r="AC208" s="237"/>
      <c r="AD208" s="1"/>
      <c r="AE208" s="237"/>
      <c r="AF208" s="1"/>
      <c r="AG208" s="1"/>
      <c r="AH208" s="233"/>
      <c r="AI208" s="237"/>
      <c r="AJ208" s="233"/>
      <c r="AK208" s="233"/>
    </row>
    <row r="209" spans="28:37" s="113" customFormat="1" ht="15" customHeight="1" x14ac:dyDescent="0.3">
      <c r="AB209" s="237"/>
      <c r="AC209" s="237"/>
      <c r="AD209" s="1"/>
      <c r="AE209" s="237"/>
      <c r="AF209" s="1"/>
      <c r="AG209" s="1"/>
      <c r="AH209" s="233"/>
      <c r="AI209" s="237"/>
      <c r="AJ209" s="233"/>
      <c r="AK209" s="233"/>
    </row>
    <row r="210" spans="28:37" s="113" customFormat="1" ht="15" customHeight="1" x14ac:dyDescent="0.3">
      <c r="AB210" s="237"/>
      <c r="AC210" s="237"/>
      <c r="AD210" s="1"/>
      <c r="AE210" s="237"/>
      <c r="AF210" s="1"/>
      <c r="AG210" s="1"/>
      <c r="AH210" s="233"/>
      <c r="AI210" s="237"/>
      <c r="AJ210" s="233"/>
      <c r="AK210" s="233"/>
    </row>
    <row r="211" spans="28:37" s="113" customFormat="1" ht="15" customHeight="1" x14ac:dyDescent="0.3">
      <c r="AB211" s="237"/>
      <c r="AC211" s="237"/>
      <c r="AD211" s="1"/>
      <c r="AE211" s="237"/>
      <c r="AF211" s="1"/>
      <c r="AG211" s="1"/>
      <c r="AH211" s="233"/>
      <c r="AI211" s="237"/>
      <c r="AJ211" s="233"/>
      <c r="AK211" s="233"/>
    </row>
    <row r="212" spans="28:37" s="113" customFormat="1" ht="15" customHeight="1" x14ac:dyDescent="0.3">
      <c r="AB212" s="237"/>
      <c r="AC212" s="237"/>
      <c r="AD212" s="1"/>
      <c r="AE212" s="237"/>
      <c r="AF212" s="1"/>
      <c r="AG212" s="1"/>
      <c r="AH212" s="233"/>
      <c r="AI212" s="237"/>
      <c r="AJ212" s="233"/>
      <c r="AK212" s="233"/>
    </row>
    <row r="213" spans="28:37" s="113" customFormat="1" ht="15" customHeight="1" x14ac:dyDescent="0.3">
      <c r="AB213" s="237"/>
      <c r="AC213" s="237"/>
      <c r="AD213" s="1"/>
      <c r="AE213" s="237"/>
      <c r="AF213" s="1"/>
      <c r="AG213" s="1"/>
      <c r="AH213" s="233"/>
      <c r="AI213" s="237"/>
      <c r="AJ213" s="233"/>
      <c r="AK213" s="233"/>
    </row>
    <row r="214" spans="28:37" s="113" customFormat="1" ht="15" customHeight="1" x14ac:dyDescent="0.3">
      <c r="AB214" s="237"/>
      <c r="AC214" s="237"/>
      <c r="AD214" s="1"/>
      <c r="AE214" s="237"/>
      <c r="AF214" s="1"/>
      <c r="AG214" s="1"/>
      <c r="AH214" s="233"/>
      <c r="AI214" s="237"/>
      <c r="AJ214" s="233"/>
      <c r="AK214" s="233"/>
    </row>
    <row r="215" spans="28:37" s="113" customFormat="1" ht="15" customHeight="1" x14ac:dyDescent="0.3">
      <c r="AB215" s="237"/>
      <c r="AC215" s="237"/>
      <c r="AD215" s="1"/>
      <c r="AE215" s="237"/>
      <c r="AF215" s="1"/>
      <c r="AG215" s="1"/>
      <c r="AH215" s="233"/>
      <c r="AI215" s="237"/>
      <c r="AJ215" s="233"/>
      <c r="AK215" s="233"/>
    </row>
    <row r="216" spans="28:37" s="113" customFormat="1" ht="15" customHeight="1" x14ac:dyDescent="0.3">
      <c r="AB216" s="237"/>
      <c r="AC216" s="237"/>
      <c r="AD216" s="1"/>
      <c r="AE216" s="237"/>
      <c r="AF216" s="1"/>
      <c r="AG216" s="1"/>
      <c r="AH216" s="233"/>
      <c r="AI216" s="237"/>
      <c r="AJ216" s="233"/>
      <c r="AK216" s="233"/>
    </row>
    <row r="217" spans="28:37" s="113" customFormat="1" ht="15" customHeight="1" x14ac:dyDescent="0.3">
      <c r="AB217" s="237"/>
      <c r="AC217" s="237"/>
      <c r="AD217" s="1"/>
      <c r="AE217" s="237"/>
      <c r="AF217" s="1"/>
      <c r="AG217" s="1"/>
      <c r="AH217" s="233"/>
      <c r="AI217" s="237"/>
      <c r="AJ217" s="233"/>
      <c r="AK217" s="233"/>
    </row>
    <row r="218" spans="28:37" s="113" customFormat="1" ht="15" customHeight="1" x14ac:dyDescent="0.3">
      <c r="AB218" s="237"/>
      <c r="AC218" s="237"/>
      <c r="AD218" s="1"/>
      <c r="AE218" s="237"/>
      <c r="AF218" s="1"/>
      <c r="AG218" s="1"/>
      <c r="AH218" s="233"/>
      <c r="AI218" s="237"/>
      <c r="AJ218" s="233"/>
      <c r="AK218" s="233"/>
    </row>
    <row r="219" spans="28:37" s="113" customFormat="1" ht="15" customHeight="1" x14ac:dyDescent="0.3">
      <c r="AB219" s="237"/>
      <c r="AC219" s="237"/>
      <c r="AD219" s="1"/>
      <c r="AE219" s="237"/>
      <c r="AF219" s="1"/>
      <c r="AG219" s="1"/>
      <c r="AH219" s="233"/>
      <c r="AI219" s="237"/>
      <c r="AJ219" s="233"/>
      <c r="AK219" s="233"/>
    </row>
    <row r="220" spans="28:37" s="113" customFormat="1" ht="15" customHeight="1" x14ac:dyDescent="0.3">
      <c r="AB220" s="237"/>
      <c r="AC220" s="237"/>
      <c r="AD220" s="1"/>
      <c r="AE220" s="237"/>
      <c r="AF220" s="1"/>
      <c r="AG220" s="1"/>
      <c r="AH220" s="233"/>
      <c r="AI220" s="237"/>
      <c r="AJ220" s="233"/>
      <c r="AK220" s="233"/>
    </row>
    <row r="221" spans="28:37" s="113" customFormat="1" ht="15" customHeight="1" x14ac:dyDescent="0.3">
      <c r="AB221" s="237"/>
      <c r="AC221" s="237"/>
      <c r="AD221" s="1"/>
      <c r="AE221" s="237"/>
      <c r="AF221" s="1"/>
      <c r="AG221" s="1"/>
      <c r="AH221" s="233"/>
      <c r="AI221" s="237"/>
      <c r="AJ221" s="233"/>
      <c r="AK221" s="233"/>
    </row>
    <row r="222" spans="28:37" s="113" customFormat="1" ht="15" customHeight="1" x14ac:dyDescent="0.3">
      <c r="AB222" s="237"/>
      <c r="AC222" s="237"/>
      <c r="AD222" s="1"/>
      <c r="AE222" s="237"/>
      <c r="AF222" s="1"/>
      <c r="AG222" s="1"/>
      <c r="AH222" s="233"/>
      <c r="AI222" s="237"/>
      <c r="AJ222" s="233"/>
      <c r="AK222" s="233"/>
    </row>
    <row r="223" spans="28:37" s="113" customFormat="1" ht="15" customHeight="1" x14ac:dyDescent="0.3">
      <c r="AB223" s="237"/>
      <c r="AC223" s="237"/>
      <c r="AD223" s="1"/>
      <c r="AE223" s="237"/>
      <c r="AF223" s="1"/>
      <c r="AG223" s="1"/>
      <c r="AH223" s="233"/>
      <c r="AI223" s="237"/>
      <c r="AJ223" s="233"/>
      <c r="AK223" s="233"/>
    </row>
    <row r="224" spans="28:37" s="113" customFormat="1" ht="15" customHeight="1" x14ac:dyDescent="0.3">
      <c r="AB224" s="237"/>
      <c r="AC224" s="237"/>
      <c r="AD224" s="1"/>
      <c r="AE224" s="237"/>
      <c r="AF224" s="1"/>
      <c r="AG224" s="1"/>
      <c r="AH224" s="233"/>
      <c r="AI224" s="237"/>
      <c r="AJ224" s="233"/>
      <c r="AK224" s="233"/>
    </row>
    <row r="225" spans="28:37" s="113" customFormat="1" ht="15" customHeight="1" x14ac:dyDescent="0.3">
      <c r="AB225" s="237"/>
      <c r="AC225" s="237"/>
      <c r="AD225" s="1"/>
      <c r="AE225" s="237"/>
      <c r="AF225" s="1"/>
      <c r="AG225" s="1"/>
      <c r="AH225" s="233"/>
      <c r="AI225" s="237"/>
      <c r="AJ225" s="233"/>
      <c r="AK225" s="233"/>
    </row>
    <row r="226" spans="28:37" s="113" customFormat="1" ht="15" customHeight="1" x14ac:dyDescent="0.3">
      <c r="AB226" s="237"/>
      <c r="AC226" s="237"/>
      <c r="AD226" s="1"/>
      <c r="AE226" s="237"/>
      <c r="AF226" s="1"/>
      <c r="AG226" s="1"/>
      <c r="AH226" s="233"/>
      <c r="AI226" s="237"/>
      <c r="AJ226" s="233"/>
      <c r="AK226" s="233"/>
    </row>
    <row r="227" spans="28:37" s="113" customFormat="1" ht="15" customHeight="1" x14ac:dyDescent="0.3">
      <c r="AB227" s="237"/>
      <c r="AC227" s="237"/>
      <c r="AD227" s="1"/>
      <c r="AE227" s="237"/>
      <c r="AF227" s="1"/>
      <c r="AG227" s="1"/>
      <c r="AH227" s="233"/>
      <c r="AI227" s="237"/>
      <c r="AJ227" s="233"/>
      <c r="AK227" s="233"/>
    </row>
    <row r="228" spans="28:37" s="113" customFormat="1" ht="15" customHeight="1" x14ac:dyDescent="0.3">
      <c r="AB228" s="237"/>
      <c r="AC228" s="237"/>
      <c r="AD228" s="1"/>
      <c r="AE228" s="237"/>
      <c r="AF228" s="1"/>
      <c r="AG228" s="1"/>
      <c r="AH228" s="233"/>
      <c r="AI228" s="237"/>
      <c r="AJ228" s="233"/>
      <c r="AK228" s="233"/>
    </row>
    <row r="229" spans="28:37" s="113" customFormat="1" ht="15" customHeight="1" x14ac:dyDescent="0.3">
      <c r="AB229" s="237"/>
      <c r="AC229" s="237"/>
      <c r="AD229" s="1"/>
      <c r="AE229" s="237"/>
      <c r="AF229" s="1"/>
      <c r="AG229" s="1"/>
      <c r="AH229" s="233"/>
      <c r="AI229" s="237"/>
      <c r="AJ229" s="233"/>
      <c r="AK229" s="233"/>
    </row>
    <row r="230" spans="28:37" s="113" customFormat="1" ht="15" customHeight="1" x14ac:dyDescent="0.3">
      <c r="AB230" s="237"/>
      <c r="AC230" s="237"/>
      <c r="AD230" s="1"/>
      <c r="AE230" s="237"/>
      <c r="AF230" s="1"/>
      <c r="AG230" s="1"/>
      <c r="AH230" s="233"/>
      <c r="AI230" s="237"/>
      <c r="AJ230" s="233"/>
      <c r="AK230" s="233"/>
    </row>
    <row r="231" spans="28:37" s="113" customFormat="1" ht="15" customHeight="1" x14ac:dyDescent="0.3">
      <c r="AB231" s="237"/>
      <c r="AC231" s="237"/>
      <c r="AD231" s="1"/>
      <c r="AE231" s="237"/>
      <c r="AF231" s="1"/>
      <c r="AG231" s="1"/>
      <c r="AH231" s="233"/>
      <c r="AI231" s="237"/>
      <c r="AJ231" s="233"/>
      <c r="AK231" s="233"/>
    </row>
    <row r="232" spans="28:37" s="113" customFormat="1" ht="15" customHeight="1" x14ac:dyDescent="0.3">
      <c r="AB232" s="237"/>
      <c r="AC232" s="237"/>
      <c r="AD232" s="1"/>
      <c r="AE232" s="237"/>
      <c r="AF232" s="1"/>
      <c r="AG232" s="1"/>
      <c r="AH232" s="233"/>
      <c r="AI232" s="237"/>
      <c r="AJ232" s="233"/>
      <c r="AK232" s="233"/>
    </row>
    <row r="233" spans="28:37" s="113" customFormat="1" ht="15" customHeight="1" x14ac:dyDescent="0.3">
      <c r="AB233" s="237"/>
      <c r="AC233" s="237"/>
      <c r="AD233" s="1"/>
      <c r="AE233" s="237"/>
      <c r="AF233" s="1"/>
      <c r="AG233" s="1"/>
      <c r="AH233" s="233"/>
      <c r="AI233" s="237"/>
      <c r="AJ233" s="233"/>
      <c r="AK233" s="233"/>
    </row>
    <row r="234" spans="28:37" s="113" customFormat="1" ht="15" customHeight="1" x14ac:dyDescent="0.3">
      <c r="AB234" s="237"/>
      <c r="AC234" s="237"/>
      <c r="AD234" s="1"/>
      <c r="AE234" s="237"/>
      <c r="AF234" s="1"/>
      <c r="AG234" s="1"/>
      <c r="AH234" s="233"/>
      <c r="AI234" s="237"/>
      <c r="AJ234" s="233"/>
      <c r="AK234" s="233"/>
    </row>
    <row r="235" spans="28:37" s="113" customFormat="1" ht="15" customHeight="1" x14ac:dyDescent="0.3">
      <c r="AB235" s="237"/>
      <c r="AC235" s="237"/>
      <c r="AD235" s="1"/>
      <c r="AE235" s="237"/>
      <c r="AF235" s="1"/>
      <c r="AG235" s="1"/>
      <c r="AH235" s="233"/>
      <c r="AI235" s="237"/>
      <c r="AJ235" s="233"/>
      <c r="AK235" s="233"/>
    </row>
    <row r="236" spans="28:37" s="113" customFormat="1" ht="15" customHeight="1" x14ac:dyDescent="0.3">
      <c r="AB236" s="237"/>
      <c r="AC236" s="237"/>
      <c r="AD236" s="1"/>
      <c r="AE236" s="237"/>
      <c r="AF236" s="1"/>
      <c r="AG236" s="1"/>
      <c r="AH236" s="233"/>
      <c r="AI236" s="237"/>
      <c r="AJ236" s="233"/>
      <c r="AK236" s="233"/>
    </row>
    <row r="237" spans="28:37" s="113" customFormat="1" ht="15" customHeight="1" x14ac:dyDescent="0.3">
      <c r="AB237" s="237"/>
      <c r="AC237" s="237"/>
      <c r="AD237" s="1"/>
      <c r="AE237" s="237"/>
      <c r="AF237" s="1"/>
      <c r="AG237" s="1"/>
      <c r="AH237" s="233"/>
      <c r="AI237" s="237"/>
      <c r="AJ237" s="233"/>
      <c r="AK237" s="233"/>
    </row>
    <row r="238" spans="28:37" s="113" customFormat="1" ht="15" customHeight="1" x14ac:dyDescent="0.3">
      <c r="AB238" s="237"/>
      <c r="AC238" s="237"/>
      <c r="AD238" s="1"/>
      <c r="AE238" s="237"/>
      <c r="AF238" s="1"/>
      <c r="AG238" s="1"/>
      <c r="AH238" s="233"/>
      <c r="AI238" s="237"/>
      <c r="AJ238" s="233"/>
      <c r="AK238" s="233"/>
    </row>
    <row r="239" spans="28:37" s="113" customFormat="1" ht="15" customHeight="1" x14ac:dyDescent="0.3">
      <c r="AB239" s="237"/>
      <c r="AC239" s="237"/>
      <c r="AD239" s="1"/>
      <c r="AE239" s="237"/>
      <c r="AF239" s="1"/>
      <c r="AG239" s="1"/>
      <c r="AH239" s="233"/>
      <c r="AI239" s="237"/>
      <c r="AJ239" s="233"/>
      <c r="AK239" s="233"/>
    </row>
    <row r="240" spans="28:37" s="113" customFormat="1" ht="15" customHeight="1" x14ac:dyDescent="0.3">
      <c r="AB240" s="237"/>
      <c r="AC240" s="237"/>
      <c r="AD240" s="1"/>
      <c r="AE240" s="237"/>
      <c r="AF240" s="1"/>
      <c r="AG240" s="1"/>
      <c r="AH240" s="233"/>
      <c r="AI240" s="237"/>
      <c r="AJ240" s="233"/>
      <c r="AK240" s="233"/>
    </row>
    <row r="241" spans="27:37" s="113" customFormat="1" ht="15" customHeight="1" x14ac:dyDescent="0.3">
      <c r="AA241" s="102"/>
      <c r="AB241" s="237"/>
      <c r="AC241" s="237"/>
      <c r="AD241" s="1"/>
      <c r="AE241" s="237"/>
      <c r="AF241" s="1"/>
      <c r="AG241" s="1"/>
      <c r="AH241" s="233"/>
      <c r="AI241" s="237"/>
      <c r="AJ241" s="233"/>
      <c r="AK241" s="233"/>
    </row>
    <row r="242" spans="27:37" s="113" customFormat="1" ht="15" customHeight="1" x14ac:dyDescent="0.3">
      <c r="AA242" s="102"/>
      <c r="AB242" s="237"/>
      <c r="AC242" s="237"/>
      <c r="AD242" s="1"/>
      <c r="AE242" s="237"/>
      <c r="AF242" s="1"/>
      <c r="AG242" s="1"/>
      <c r="AH242" s="233"/>
      <c r="AI242" s="237"/>
      <c r="AJ242" s="233"/>
      <c r="AK242" s="233"/>
    </row>
    <row r="243" spans="27:37" s="113" customFormat="1" ht="15" customHeight="1" x14ac:dyDescent="0.3">
      <c r="AA243" s="102"/>
      <c r="AB243" s="237"/>
      <c r="AC243" s="237"/>
      <c r="AD243" s="1"/>
      <c r="AE243" s="237"/>
      <c r="AF243" s="1"/>
      <c r="AG243" s="1"/>
      <c r="AH243" s="233"/>
      <c r="AI243" s="237"/>
      <c r="AJ243" s="233"/>
      <c r="AK243" s="233"/>
    </row>
    <row r="244" spans="27:37" s="113" customFormat="1" ht="15" customHeight="1" x14ac:dyDescent="0.3">
      <c r="AA244" s="102"/>
      <c r="AB244" s="237"/>
      <c r="AC244" s="237"/>
      <c r="AD244" s="1"/>
      <c r="AE244" s="237"/>
      <c r="AF244" s="1"/>
      <c r="AG244" s="1"/>
      <c r="AH244" s="233"/>
      <c r="AI244" s="237"/>
      <c r="AJ244" s="233"/>
      <c r="AK244" s="233"/>
    </row>
    <row r="245" spans="27:37" s="113" customFormat="1" ht="15" customHeight="1" x14ac:dyDescent="0.3">
      <c r="AA245" s="102"/>
      <c r="AB245" s="237"/>
      <c r="AC245" s="237"/>
      <c r="AD245" s="1"/>
      <c r="AE245" s="237"/>
      <c r="AF245" s="1"/>
      <c r="AG245" s="1"/>
      <c r="AH245" s="233"/>
      <c r="AI245" s="237"/>
      <c r="AJ245" s="233"/>
      <c r="AK245" s="233"/>
    </row>
    <row r="246" spans="27:37" s="113" customFormat="1" ht="15" customHeight="1" x14ac:dyDescent="0.3">
      <c r="AA246" s="247"/>
      <c r="AB246" s="237"/>
      <c r="AC246" s="237"/>
      <c r="AD246" s="1"/>
      <c r="AE246" s="237"/>
      <c r="AF246" s="1"/>
      <c r="AG246" s="1"/>
      <c r="AH246" s="233"/>
      <c r="AI246" s="237"/>
      <c r="AJ246" s="233"/>
      <c r="AK246" s="233"/>
    </row>
    <row r="247" spans="27:37" s="113" customFormat="1" ht="15" customHeight="1" x14ac:dyDescent="0.3">
      <c r="AA247" s="102"/>
      <c r="AB247" s="237"/>
      <c r="AC247" s="237"/>
      <c r="AD247" s="1"/>
      <c r="AE247" s="237"/>
      <c r="AF247" s="1"/>
      <c r="AG247" s="1"/>
      <c r="AH247" s="233"/>
      <c r="AI247" s="237"/>
      <c r="AJ247" s="233"/>
      <c r="AK247" s="233"/>
    </row>
    <row r="248" spans="27:37" s="113" customFormat="1" ht="15" customHeight="1" x14ac:dyDescent="0.3">
      <c r="AA248" s="102"/>
      <c r="AB248" s="237"/>
      <c r="AC248" s="237"/>
      <c r="AD248" s="1"/>
      <c r="AE248" s="237"/>
      <c r="AF248" s="1"/>
      <c r="AG248" s="1"/>
      <c r="AH248" s="233"/>
      <c r="AI248" s="237"/>
      <c r="AJ248" s="233"/>
      <c r="AK248" s="233"/>
    </row>
    <row r="249" spans="27:37" s="113" customFormat="1" ht="15" customHeight="1" x14ac:dyDescent="0.3">
      <c r="AA249" s="102"/>
      <c r="AB249" s="237"/>
      <c r="AC249" s="237"/>
      <c r="AD249" s="1"/>
      <c r="AE249" s="237"/>
      <c r="AF249" s="1"/>
      <c r="AG249" s="1"/>
      <c r="AH249" s="233"/>
      <c r="AI249" s="237"/>
      <c r="AJ249" s="233"/>
      <c r="AK249" s="233"/>
    </row>
    <row r="250" spans="27:37" s="113" customFormat="1" ht="15" customHeight="1" x14ac:dyDescent="0.3">
      <c r="AA250" s="102"/>
      <c r="AB250" s="237"/>
      <c r="AC250" s="237"/>
      <c r="AD250" s="1"/>
      <c r="AE250" s="237"/>
      <c r="AF250" s="1"/>
      <c r="AG250" s="1"/>
      <c r="AH250" s="233"/>
      <c r="AI250" s="237"/>
      <c r="AJ250" s="233"/>
      <c r="AK250" s="233"/>
    </row>
    <row r="251" spans="27:37" s="113" customFormat="1" ht="15" customHeight="1" x14ac:dyDescent="0.3">
      <c r="AA251" s="102"/>
      <c r="AB251" s="237"/>
      <c r="AC251" s="237"/>
      <c r="AD251" s="1"/>
      <c r="AE251" s="237"/>
      <c r="AF251" s="1"/>
      <c r="AG251" s="1"/>
      <c r="AH251" s="233"/>
      <c r="AI251" s="237"/>
      <c r="AJ251" s="233"/>
      <c r="AK251" s="233"/>
    </row>
    <row r="252" spans="27:37" s="113" customFormat="1" ht="15" customHeight="1" x14ac:dyDescent="0.3">
      <c r="AA252" s="102"/>
      <c r="AB252" s="237"/>
      <c r="AC252" s="237"/>
      <c r="AD252" s="1"/>
      <c r="AE252" s="237"/>
      <c r="AF252" s="1"/>
      <c r="AG252" s="1"/>
      <c r="AH252" s="233"/>
      <c r="AI252" s="237"/>
      <c r="AJ252" s="233"/>
      <c r="AK252" s="233"/>
    </row>
    <row r="253" spans="27:37" s="113" customFormat="1" ht="15" customHeight="1" x14ac:dyDescent="0.3">
      <c r="AA253" s="102"/>
      <c r="AB253" s="237"/>
      <c r="AC253" s="237"/>
      <c r="AD253" s="1"/>
      <c r="AE253" s="237"/>
      <c r="AF253" s="1"/>
      <c r="AG253" s="1"/>
      <c r="AH253" s="233"/>
      <c r="AI253" s="237"/>
      <c r="AJ253" s="233"/>
      <c r="AK253" s="233"/>
    </row>
    <row r="254" spans="27:37" s="113" customFormat="1" ht="15" customHeight="1" x14ac:dyDescent="0.3">
      <c r="AA254" s="102"/>
      <c r="AB254" s="237"/>
      <c r="AC254" s="237"/>
      <c r="AD254" s="1"/>
      <c r="AE254" s="237"/>
      <c r="AF254" s="1"/>
      <c r="AG254" s="1"/>
      <c r="AH254" s="233"/>
      <c r="AI254" s="237"/>
      <c r="AJ254" s="233"/>
      <c r="AK254" s="233"/>
    </row>
    <row r="255" spans="27:37" s="113" customFormat="1" ht="15" customHeight="1" x14ac:dyDescent="0.3">
      <c r="AA255" s="102"/>
      <c r="AB255" s="237"/>
      <c r="AC255" s="237"/>
      <c r="AD255" s="1"/>
      <c r="AE255" s="237"/>
      <c r="AF255" s="1"/>
      <c r="AG255" s="1"/>
      <c r="AH255" s="233"/>
      <c r="AI255" s="237"/>
      <c r="AJ255" s="233"/>
      <c r="AK255" s="233"/>
    </row>
    <row r="256" spans="27:37" s="113" customFormat="1" ht="15" customHeight="1" x14ac:dyDescent="0.3">
      <c r="AA256" s="102"/>
      <c r="AB256" s="237"/>
      <c r="AC256" s="237"/>
      <c r="AD256" s="1"/>
      <c r="AE256" s="237"/>
      <c r="AF256" s="1"/>
      <c r="AG256" s="1"/>
      <c r="AH256" s="233"/>
      <c r="AI256" s="237"/>
      <c r="AJ256" s="233"/>
      <c r="AK256" s="233"/>
    </row>
    <row r="257" spans="28:37" s="113" customFormat="1" ht="15" customHeight="1" x14ac:dyDescent="0.3">
      <c r="AB257" s="237"/>
      <c r="AC257" s="237"/>
      <c r="AD257" s="1"/>
      <c r="AE257" s="237"/>
      <c r="AF257" s="1"/>
      <c r="AG257" s="1"/>
      <c r="AH257" s="233"/>
      <c r="AI257" s="237"/>
      <c r="AJ257" s="233"/>
      <c r="AK257" s="233"/>
    </row>
    <row r="258" spans="28:37" s="113" customFormat="1" ht="15" customHeight="1" x14ac:dyDescent="0.3">
      <c r="AB258" s="237"/>
      <c r="AC258" s="237"/>
      <c r="AD258" s="1"/>
      <c r="AE258" s="237"/>
      <c r="AF258" s="1"/>
      <c r="AG258" s="1"/>
      <c r="AH258" s="233"/>
      <c r="AI258" s="237"/>
      <c r="AJ258" s="233"/>
      <c r="AK258" s="233"/>
    </row>
    <row r="259" spans="28:37" s="113" customFormat="1" ht="15" customHeight="1" x14ac:dyDescent="0.3">
      <c r="AB259" s="237"/>
      <c r="AC259" s="237"/>
      <c r="AD259" s="1"/>
      <c r="AE259" s="237"/>
      <c r="AF259" s="1"/>
      <c r="AG259" s="1"/>
      <c r="AH259" s="233"/>
      <c r="AI259" s="237"/>
      <c r="AJ259" s="233"/>
      <c r="AK259" s="233"/>
    </row>
    <row r="260" spans="28:37" s="113" customFormat="1" ht="15" customHeight="1" x14ac:dyDescent="0.3">
      <c r="AB260" s="237"/>
      <c r="AC260" s="237"/>
      <c r="AD260" s="1"/>
      <c r="AE260" s="237"/>
      <c r="AF260" s="1"/>
      <c r="AG260" s="1"/>
      <c r="AH260" s="233"/>
      <c r="AI260" s="237"/>
      <c r="AJ260" s="233"/>
      <c r="AK260" s="233"/>
    </row>
    <row r="261" spans="28:37" s="113" customFormat="1" ht="15" customHeight="1" x14ac:dyDescent="0.3">
      <c r="AB261" s="237"/>
      <c r="AC261" s="237"/>
      <c r="AD261" s="1"/>
      <c r="AE261" s="237"/>
      <c r="AF261" s="1"/>
      <c r="AG261" s="1"/>
      <c r="AH261" s="233"/>
      <c r="AI261" s="237"/>
      <c r="AJ261" s="233"/>
      <c r="AK261" s="233"/>
    </row>
    <row r="262" spans="28:37" s="113" customFormat="1" ht="15" customHeight="1" x14ac:dyDescent="0.3">
      <c r="AB262" s="237"/>
      <c r="AC262" s="237"/>
      <c r="AD262" s="1"/>
      <c r="AE262" s="237"/>
      <c r="AF262" s="1"/>
      <c r="AG262" s="1"/>
      <c r="AH262" s="233"/>
      <c r="AI262" s="237"/>
      <c r="AJ262" s="233"/>
      <c r="AK262" s="233"/>
    </row>
    <row r="263" spans="28:37" s="113" customFormat="1" ht="15" customHeight="1" x14ac:dyDescent="0.3">
      <c r="AB263" s="237"/>
      <c r="AC263" s="237"/>
      <c r="AD263" s="1"/>
      <c r="AE263" s="237"/>
      <c r="AF263" s="1"/>
      <c r="AG263" s="1"/>
      <c r="AH263" s="233"/>
      <c r="AI263" s="237"/>
      <c r="AJ263" s="233"/>
      <c r="AK263" s="233"/>
    </row>
    <row r="264" spans="28:37" s="113" customFormat="1" ht="15" customHeight="1" x14ac:dyDescent="0.3">
      <c r="AB264" s="237"/>
      <c r="AC264" s="237"/>
      <c r="AD264" s="1"/>
      <c r="AE264" s="237"/>
      <c r="AF264" s="1"/>
      <c r="AG264" s="1"/>
      <c r="AH264" s="233"/>
      <c r="AI264" s="237"/>
      <c r="AJ264" s="233"/>
      <c r="AK264" s="233"/>
    </row>
    <row r="265" spans="28:37" s="113" customFormat="1" ht="15" customHeight="1" x14ac:dyDescent="0.3">
      <c r="AB265" s="237"/>
      <c r="AC265" s="237"/>
      <c r="AD265" s="1"/>
      <c r="AE265" s="237"/>
      <c r="AF265" s="1"/>
      <c r="AG265" s="1"/>
      <c r="AH265" s="233"/>
      <c r="AI265" s="237"/>
      <c r="AJ265" s="233"/>
      <c r="AK265" s="233"/>
    </row>
    <row r="266" spans="28:37" s="113" customFormat="1" ht="15" customHeight="1" x14ac:dyDescent="0.3">
      <c r="AB266" s="237"/>
      <c r="AC266" s="237"/>
      <c r="AD266" s="1"/>
      <c r="AE266" s="237"/>
      <c r="AF266" s="1"/>
      <c r="AG266" s="1"/>
      <c r="AH266" s="233"/>
      <c r="AI266" s="237"/>
      <c r="AJ266" s="233"/>
      <c r="AK266" s="233"/>
    </row>
    <row r="267" spans="28:37" s="113" customFormat="1" ht="15" customHeight="1" x14ac:dyDescent="0.3">
      <c r="AB267" s="237"/>
      <c r="AC267" s="237"/>
      <c r="AD267" s="1"/>
      <c r="AE267" s="237"/>
      <c r="AF267" s="1"/>
      <c r="AG267" s="1"/>
      <c r="AH267" s="233"/>
      <c r="AI267" s="237"/>
      <c r="AJ267" s="233"/>
      <c r="AK267" s="233"/>
    </row>
    <row r="268" spans="28:37" s="113" customFormat="1" ht="15" customHeight="1" x14ac:dyDescent="0.3">
      <c r="AB268" s="237"/>
      <c r="AC268" s="237"/>
      <c r="AD268" s="1"/>
      <c r="AE268" s="237"/>
      <c r="AF268" s="1"/>
      <c r="AG268" s="1"/>
      <c r="AH268" s="233"/>
      <c r="AI268" s="237"/>
      <c r="AJ268" s="233"/>
      <c r="AK268" s="233"/>
    </row>
    <row r="269" spans="28:37" s="113" customFormat="1" ht="15" customHeight="1" x14ac:dyDescent="0.3">
      <c r="AB269" s="237"/>
      <c r="AC269" s="237"/>
      <c r="AD269" s="1"/>
      <c r="AE269" s="237"/>
      <c r="AF269" s="1"/>
      <c r="AG269" s="1"/>
      <c r="AH269" s="233"/>
      <c r="AI269" s="237"/>
      <c r="AJ269" s="233"/>
      <c r="AK269" s="233"/>
    </row>
    <row r="270" spans="28:37" s="113" customFormat="1" ht="15" customHeight="1" x14ac:dyDescent="0.3">
      <c r="AB270" s="237"/>
      <c r="AC270" s="237"/>
      <c r="AD270" s="1"/>
      <c r="AE270" s="237"/>
      <c r="AF270" s="1"/>
      <c r="AG270" s="1"/>
      <c r="AH270" s="233"/>
      <c r="AI270" s="237"/>
      <c r="AJ270" s="233"/>
      <c r="AK270" s="233"/>
    </row>
    <row r="271" spans="28:37" s="113" customFormat="1" ht="15" customHeight="1" x14ac:dyDescent="0.3">
      <c r="AB271" s="237"/>
      <c r="AC271" s="237"/>
      <c r="AD271" s="1"/>
      <c r="AE271" s="237"/>
      <c r="AF271" s="1"/>
      <c r="AG271" s="1"/>
      <c r="AH271" s="233"/>
      <c r="AI271" s="237"/>
      <c r="AJ271" s="233"/>
      <c r="AK271" s="233"/>
    </row>
    <row r="272" spans="28:37" s="113" customFormat="1" ht="15" customHeight="1" x14ac:dyDescent="0.3">
      <c r="AB272" s="237"/>
      <c r="AC272" s="237"/>
      <c r="AD272" s="1"/>
      <c r="AE272" s="237"/>
      <c r="AF272" s="1"/>
      <c r="AG272" s="1"/>
      <c r="AH272" s="233"/>
      <c r="AI272" s="237"/>
      <c r="AJ272" s="233"/>
      <c r="AK272" s="233"/>
    </row>
    <row r="273" spans="28:37" s="113" customFormat="1" ht="15" customHeight="1" x14ac:dyDescent="0.3">
      <c r="AB273" s="237"/>
      <c r="AC273" s="237"/>
      <c r="AD273" s="1"/>
      <c r="AE273" s="237"/>
      <c r="AF273" s="1"/>
      <c r="AG273" s="1"/>
      <c r="AH273" s="233"/>
      <c r="AI273" s="237"/>
      <c r="AJ273" s="233"/>
      <c r="AK273" s="233"/>
    </row>
    <row r="274" spans="28:37" s="113" customFormat="1" ht="15" customHeight="1" x14ac:dyDescent="0.3">
      <c r="AB274" s="237"/>
      <c r="AC274" s="237"/>
      <c r="AD274" s="1"/>
      <c r="AE274" s="237"/>
      <c r="AF274" s="1"/>
      <c r="AG274" s="1"/>
      <c r="AH274" s="233"/>
      <c r="AI274" s="237"/>
      <c r="AJ274" s="233"/>
      <c r="AK274" s="233"/>
    </row>
    <row r="275" spans="28:37" s="113" customFormat="1" ht="15" customHeight="1" x14ac:dyDescent="0.3">
      <c r="AB275" s="237"/>
      <c r="AC275" s="237"/>
      <c r="AD275" s="1"/>
      <c r="AE275" s="237"/>
      <c r="AF275" s="1"/>
      <c r="AG275" s="1"/>
      <c r="AH275" s="233"/>
      <c r="AI275" s="237"/>
      <c r="AJ275" s="233"/>
      <c r="AK275" s="233"/>
    </row>
    <row r="276" spans="28:37" s="113" customFormat="1" ht="15" customHeight="1" x14ac:dyDescent="0.3">
      <c r="AB276" s="237"/>
      <c r="AC276" s="237"/>
      <c r="AD276" s="1"/>
      <c r="AE276" s="237"/>
      <c r="AF276" s="1"/>
      <c r="AG276" s="1"/>
      <c r="AH276" s="233"/>
      <c r="AI276" s="237"/>
      <c r="AJ276" s="233"/>
      <c r="AK276" s="233"/>
    </row>
    <row r="277" spans="28:37" s="113" customFormat="1" ht="15" customHeight="1" x14ac:dyDescent="0.3">
      <c r="AB277" s="237"/>
      <c r="AC277" s="237"/>
      <c r="AD277" s="1"/>
      <c r="AE277" s="237"/>
      <c r="AF277" s="1"/>
      <c r="AG277" s="1"/>
      <c r="AH277" s="233"/>
      <c r="AI277" s="237"/>
      <c r="AJ277" s="233"/>
      <c r="AK277" s="233"/>
    </row>
    <row r="278" spans="28:37" s="113" customFormat="1" ht="15" customHeight="1" x14ac:dyDescent="0.3">
      <c r="AB278" s="237"/>
      <c r="AC278" s="237"/>
      <c r="AD278" s="1"/>
      <c r="AE278" s="237"/>
      <c r="AF278" s="1"/>
      <c r="AG278" s="1"/>
      <c r="AH278" s="233"/>
      <c r="AI278" s="237"/>
      <c r="AJ278" s="233"/>
      <c r="AK278" s="233"/>
    </row>
    <row r="279" spans="28:37" s="113" customFormat="1" ht="15" customHeight="1" x14ac:dyDescent="0.3">
      <c r="AB279" s="237"/>
      <c r="AC279" s="237"/>
      <c r="AD279" s="1"/>
      <c r="AE279" s="237"/>
      <c r="AF279" s="1"/>
      <c r="AG279" s="1"/>
      <c r="AH279" s="233"/>
      <c r="AI279" s="237"/>
      <c r="AJ279" s="233"/>
      <c r="AK279" s="233"/>
    </row>
    <row r="280" spans="28:37" s="113" customFormat="1" ht="15" customHeight="1" x14ac:dyDescent="0.3">
      <c r="AB280" s="237"/>
      <c r="AC280" s="237"/>
      <c r="AD280" s="1"/>
      <c r="AE280" s="237"/>
      <c r="AF280" s="1"/>
      <c r="AG280" s="1"/>
      <c r="AH280" s="233"/>
      <c r="AI280" s="237"/>
      <c r="AJ280" s="233"/>
      <c r="AK280" s="233"/>
    </row>
    <row r="281" spans="28:37" s="113" customFormat="1" ht="15" customHeight="1" x14ac:dyDescent="0.3">
      <c r="AB281" s="237"/>
      <c r="AC281" s="237"/>
      <c r="AD281" s="1"/>
      <c r="AE281" s="237"/>
      <c r="AF281" s="1"/>
      <c r="AG281" s="1"/>
      <c r="AH281" s="233"/>
      <c r="AI281" s="237"/>
      <c r="AJ281" s="233"/>
      <c r="AK281" s="233"/>
    </row>
    <row r="282" spans="28:37" s="113" customFormat="1" ht="15" customHeight="1" x14ac:dyDescent="0.3">
      <c r="AB282" s="237"/>
      <c r="AC282" s="237"/>
      <c r="AD282" s="1"/>
      <c r="AE282" s="237"/>
      <c r="AF282" s="1"/>
      <c r="AG282" s="1"/>
      <c r="AH282" s="233"/>
      <c r="AI282" s="237"/>
      <c r="AJ282" s="233"/>
      <c r="AK282" s="233"/>
    </row>
    <row r="283" spans="28:37" s="113" customFormat="1" ht="15" customHeight="1" x14ac:dyDescent="0.3">
      <c r="AB283" s="237"/>
      <c r="AC283" s="237"/>
      <c r="AD283" s="1"/>
      <c r="AE283" s="237"/>
      <c r="AF283" s="1"/>
      <c r="AG283" s="1"/>
      <c r="AH283" s="233"/>
      <c r="AI283" s="237"/>
      <c r="AJ283" s="233"/>
      <c r="AK283" s="233"/>
    </row>
    <row r="284" spans="28:37" s="113" customFormat="1" ht="15" customHeight="1" x14ac:dyDescent="0.3">
      <c r="AB284" s="237"/>
      <c r="AC284" s="237"/>
      <c r="AD284" s="1"/>
      <c r="AE284" s="237"/>
      <c r="AF284" s="1"/>
      <c r="AG284" s="1"/>
      <c r="AH284" s="233"/>
      <c r="AI284" s="237"/>
      <c r="AJ284" s="233"/>
      <c r="AK284" s="233"/>
    </row>
    <row r="285" spans="28:37" s="113" customFormat="1" ht="15" customHeight="1" x14ac:dyDescent="0.3">
      <c r="AB285" s="237"/>
      <c r="AC285" s="237"/>
      <c r="AD285" s="1"/>
      <c r="AE285" s="237"/>
      <c r="AF285" s="1"/>
      <c r="AG285" s="1"/>
      <c r="AH285" s="233"/>
      <c r="AI285" s="237"/>
      <c r="AJ285" s="233"/>
      <c r="AK285" s="233"/>
    </row>
    <row r="286" spans="28:37" s="113" customFormat="1" ht="15" customHeight="1" x14ac:dyDescent="0.3">
      <c r="AB286" s="237"/>
      <c r="AC286" s="237"/>
      <c r="AD286" s="1"/>
      <c r="AE286" s="237"/>
      <c r="AF286" s="1"/>
      <c r="AG286" s="1"/>
      <c r="AH286" s="233"/>
      <c r="AI286" s="237"/>
      <c r="AJ286" s="233"/>
      <c r="AK286" s="233"/>
    </row>
    <row r="287" spans="28:37" s="113" customFormat="1" ht="15" customHeight="1" x14ac:dyDescent="0.3">
      <c r="AB287" s="237"/>
      <c r="AC287" s="237"/>
      <c r="AD287" s="1"/>
      <c r="AE287" s="237"/>
      <c r="AF287" s="1"/>
      <c r="AG287" s="1"/>
      <c r="AH287" s="233"/>
      <c r="AI287" s="237"/>
      <c r="AJ287" s="233"/>
      <c r="AK287" s="233"/>
    </row>
    <row r="288" spans="28:37" s="113" customFormat="1" ht="15" customHeight="1" x14ac:dyDescent="0.3">
      <c r="AB288" s="237"/>
      <c r="AC288" s="237"/>
      <c r="AD288" s="1"/>
      <c r="AE288" s="237"/>
      <c r="AF288" s="1"/>
      <c r="AG288" s="1"/>
      <c r="AH288" s="233"/>
      <c r="AI288" s="237"/>
      <c r="AJ288" s="233"/>
      <c r="AK288" s="233"/>
    </row>
    <row r="289" spans="28:37" s="113" customFormat="1" ht="15" customHeight="1" x14ac:dyDescent="0.3">
      <c r="AB289" s="237"/>
      <c r="AC289" s="237"/>
      <c r="AD289" s="1"/>
      <c r="AE289" s="237"/>
      <c r="AF289" s="1"/>
      <c r="AG289" s="1"/>
      <c r="AH289" s="233"/>
      <c r="AI289" s="237"/>
      <c r="AJ289" s="233"/>
      <c r="AK289" s="233"/>
    </row>
    <row r="290" spans="28:37" s="113" customFormat="1" ht="15" customHeight="1" x14ac:dyDescent="0.3">
      <c r="AB290" s="237"/>
      <c r="AC290" s="237"/>
      <c r="AD290" s="1"/>
      <c r="AE290" s="237"/>
      <c r="AF290" s="1"/>
      <c r="AG290" s="1"/>
      <c r="AH290" s="233"/>
      <c r="AI290" s="237"/>
      <c r="AJ290" s="233"/>
      <c r="AK290" s="233"/>
    </row>
    <row r="291" spans="28:37" s="113" customFormat="1" ht="15" customHeight="1" x14ac:dyDescent="0.3">
      <c r="AB291" s="237"/>
      <c r="AC291" s="237"/>
      <c r="AD291" s="1"/>
      <c r="AE291" s="237"/>
      <c r="AF291" s="1"/>
      <c r="AG291" s="1"/>
      <c r="AH291" s="233"/>
      <c r="AI291" s="237"/>
      <c r="AJ291" s="233"/>
      <c r="AK291" s="233"/>
    </row>
    <row r="292" spans="28:37" s="113" customFormat="1" ht="15" customHeight="1" x14ac:dyDescent="0.3">
      <c r="AB292" s="237"/>
      <c r="AC292" s="237"/>
      <c r="AD292" s="1"/>
      <c r="AE292" s="237"/>
      <c r="AF292" s="1"/>
      <c r="AG292" s="1"/>
      <c r="AH292" s="233"/>
      <c r="AI292" s="237"/>
      <c r="AJ292" s="233"/>
      <c r="AK292" s="233"/>
    </row>
    <row r="293" spans="28:37" s="113" customFormat="1" ht="15" customHeight="1" x14ac:dyDescent="0.3">
      <c r="AB293" s="237"/>
      <c r="AC293" s="237"/>
      <c r="AD293" s="1"/>
      <c r="AE293" s="237"/>
      <c r="AF293" s="1"/>
      <c r="AG293" s="1"/>
      <c r="AH293" s="233"/>
      <c r="AI293" s="237"/>
      <c r="AJ293" s="233"/>
      <c r="AK293" s="233"/>
    </row>
    <row r="294" spans="28:37" s="113" customFormat="1" ht="15" customHeight="1" x14ac:dyDescent="0.3">
      <c r="AB294" s="237"/>
      <c r="AC294" s="237"/>
      <c r="AD294" s="1"/>
      <c r="AE294" s="237"/>
      <c r="AF294" s="1"/>
      <c r="AG294" s="1"/>
      <c r="AH294" s="233"/>
      <c r="AI294" s="237"/>
      <c r="AJ294" s="233"/>
      <c r="AK294" s="233"/>
    </row>
    <row r="295" spans="28:37" s="113" customFormat="1" ht="15" customHeight="1" x14ac:dyDescent="0.3">
      <c r="AB295" s="237"/>
      <c r="AC295" s="237"/>
      <c r="AD295" s="1"/>
      <c r="AE295" s="237"/>
      <c r="AF295" s="1"/>
      <c r="AG295" s="1"/>
      <c r="AH295" s="233"/>
      <c r="AI295" s="237"/>
      <c r="AJ295" s="233"/>
      <c r="AK295" s="233"/>
    </row>
    <row r="296" spans="28:37" s="113" customFormat="1" ht="15" customHeight="1" x14ac:dyDescent="0.3">
      <c r="AB296" s="237"/>
      <c r="AC296" s="237"/>
      <c r="AD296" s="1"/>
      <c r="AE296" s="237"/>
      <c r="AF296" s="1"/>
      <c r="AG296" s="1"/>
      <c r="AH296" s="233"/>
      <c r="AI296" s="237"/>
      <c r="AJ296" s="233"/>
      <c r="AK296" s="233"/>
    </row>
    <row r="297" spans="28:37" s="113" customFormat="1" ht="15" customHeight="1" x14ac:dyDescent="0.3">
      <c r="AB297" s="237"/>
      <c r="AC297" s="237"/>
      <c r="AD297" s="1"/>
      <c r="AE297" s="237"/>
      <c r="AF297" s="1"/>
      <c r="AG297" s="1"/>
      <c r="AH297" s="233"/>
      <c r="AI297" s="237"/>
      <c r="AJ297" s="233"/>
      <c r="AK297" s="233"/>
    </row>
    <row r="298" spans="28:37" s="113" customFormat="1" ht="15" customHeight="1" x14ac:dyDescent="0.3">
      <c r="AB298" s="237"/>
      <c r="AC298" s="237"/>
      <c r="AD298" s="1"/>
      <c r="AE298" s="237"/>
      <c r="AF298" s="1"/>
      <c r="AG298" s="1"/>
      <c r="AH298" s="233"/>
      <c r="AI298" s="237"/>
      <c r="AJ298" s="233"/>
      <c r="AK298" s="233"/>
    </row>
    <row r="299" spans="28:37" s="113" customFormat="1" ht="15" customHeight="1" x14ac:dyDescent="0.3">
      <c r="AB299" s="237"/>
      <c r="AC299" s="237"/>
      <c r="AD299" s="1"/>
      <c r="AE299" s="237"/>
      <c r="AF299" s="1"/>
      <c r="AG299" s="1"/>
      <c r="AH299" s="233"/>
      <c r="AI299" s="237"/>
      <c r="AJ299" s="233"/>
      <c r="AK299" s="233"/>
    </row>
    <row r="300" spans="28:37" s="113" customFormat="1" ht="15" customHeight="1" x14ac:dyDescent="0.3">
      <c r="AB300" s="237"/>
      <c r="AC300" s="237"/>
      <c r="AD300" s="1"/>
      <c r="AE300" s="237"/>
      <c r="AF300" s="1"/>
      <c r="AG300" s="1"/>
      <c r="AH300" s="233"/>
      <c r="AI300" s="237"/>
      <c r="AJ300" s="233"/>
      <c r="AK300" s="233"/>
    </row>
    <row r="301" spans="28:37" s="113" customFormat="1" ht="15" customHeight="1" x14ac:dyDescent="0.3">
      <c r="AB301" s="237"/>
      <c r="AC301" s="237"/>
      <c r="AD301" s="1"/>
      <c r="AE301" s="237"/>
      <c r="AF301" s="1"/>
      <c r="AG301" s="1"/>
      <c r="AH301" s="233"/>
      <c r="AI301" s="237"/>
      <c r="AJ301" s="233"/>
      <c r="AK301" s="233"/>
    </row>
    <row r="302" spans="28:37" s="113" customFormat="1" ht="15" customHeight="1" x14ac:dyDescent="0.3">
      <c r="AB302" s="237"/>
      <c r="AC302" s="237"/>
      <c r="AD302" s="1"/>
      <c r="AE302" s="237"/>
      <c r="AF302" s="1"/>
      <c r="AG302" s="1"/>
      <c r="AH302" s="233"/>
      <c r="AI302" s="237"/>
      <c r="AJ302" s="233"/>
      <c r="AK302" s="233"/>
    </row>
    <row r="303" spans="28:37" s="113" customFormat="1" ht="15" customHeight="1" x14ac:dyDescent="0.3">
      <c r="AB303" s="237"/>
      <c r="AC303" s="237"/>
      <c r="AD303" s="1"/>
      <c r="AE303" s="237"/>
      <c r="AF303" s="1"/>
      <c r="AG303" s="1"/>
      <c r="AH303" s="233"/>
      <c r="AI303" s="237"/>
      <c r="AJ303" s="233"/>
      <c r="AK303" s="233"/>
    </row>
    <row r="304" spans="28:37" s="113" customFormat="1" ht="15" customHeight="1" x14ac:dyDescent="0.3">
      <c r="AB304" s="237"/>
      <c r="AC304" s="237"/>
      <c r="AD304" s="1"/>
      <c r="AE304" s="237"/>
      <c r="AF304" s="1"/>
      <c r="AG304" s="1"/>
      <c r="AH304" s="233"/>
      <c r="AI304" s="237"/>
      <c r="AJ304" s="233"/>
      <c r="AK304" s="233"/>
    </row>
    <row r="305" spans="28:37" s="113" customFormat="1" ht="15" customHeight="1" x14ac:dyDescent="0.3">
      <c r="AB305" s="237"/>
      <c r="AC305" s="237"/>
      <c r="AD305" s="1"/>
      <c r="AE305" s="237"/>
      <c r="AF305" s="1"/>
      <c r="AG305" s="1"/>
      <c r="AH305" s="233"/>
      <c r="AI305" s="237"/>
      <c r="AJ305" s="233"/>
      <c r="AK305" s="233"/>
    </row>
    <row r="306" spans="28:37" s="113" customFormat="1" ht="15" customHeight="1" x14ac:dyDescent="0.3">
      <c r="AB306" s="237"/>
      <c r="AC306" s="237"/>
      <c r="AD306" s="1"/>
      <c r="AE306" s="237"/>
      <c r="AF306" s="1"/>
      <c r="AG306" s="1"/>
      <c r="AH306" s="233"/>
      <c r="AI306" s="237"/>
      <c r="AJ306" s="233"/>
      <c r="AK306" s="233"/>
    </row>
    <row r="307" spans="28:37" s="113" customFormat="1" ht="15" customHeight="1" x14ac:dyDescent="0.3">
      <c r="AB307" s="237"/>
      <c r="AC307" s="237"/>
      <c r="AD307" s="1"/>
      <c r="AE307" s="237"/>
      <c r="AF307" s="1"/>
      <c r="AG307" s="1"/>
      <c r="AH307" s="233"/>
      <c r="AI307" s="237"/>
      <c r="AJ307" s="233"/>
      <c r="AK307" s="233"/>
    </row>
    <row r="308" spans="28:37" s="113" customFormat="1" ht="15" customHeight="1" x14ac:dyDescent="0.3">
      <c r="AB308" s="237"/>
      <c r="AC308" s="237"/>
      <c r="AD308" s="1"/>
      <c r="AE308" s="237"/>
      <c r="AF308" s="1"/>
      <c r="AG308" s="1"/>
      <c r="AH308" s="233"/>
      <c r="AI308" s="237"/>
      <c r="AJ308" s="233"/>
      <c r="AK308" s="233"/>
    </row>
    <row r="309" spans="28:37" s="113" customFormat="1" ht="15" customHeight="1" x14ac:dyDescent="0.3">
      <c r="AB309" s="237"/>
      <c r="AC309" s="237"/>
      <c r="AD309" s="1"/>
      <c r="AE309" s="237"/>
      <c r="AF309" s="1"/>
      <c r="AG309" s="1"/>
      <c r="AH309" s="233"/>
      <c r="AI309" s="237"/>
      <c r="AJ309" s="233"/>
      <c r="AK309" s="233"/>
    </row>
    <row r="310" spans="28:37" s="113" customFormat="1" ht="15" customHeight="1" x14ac:dyDescent="0.3">
      <c r="AB310" s="237"/>
      <c r="AC310" s="237"/>
      <c r="AD310" s="1"/>
      <c r="AE310" s="237"/>
      <c r="AF310" s="1"/>
      <c r="AG310" s="1"/>
      <c r="AH310" s="233"/>
      <c r="AI310" s="237"/>
      <c r="AJ310" s="233"/>
      <c r="AK310" s="233"/>
    </row>
    <row r="311" spans="28:37" s="113" customFormat="1" ht="15" customHeight="1" x14ac:dyDescent="0.3">
      <c r="AB311" s="237"/>
      <c r="AC311" s="237"/>
      <c r="AD311" s="1"/>
      <c r="AE311" s="237"/>
      <c r="AF311" s="1"/>
      <c r="AG311" s="1"/>
      <c r="AH311" s="233"/>
      <c r="AI311" s="237"/>
      <c r="AJ311" s="233"/>
      <c r="AK311" s="233"/>
    </row>
    <row r="312" spans="28:37" s="113" customFormat="1" ht="15" customHeight="1" x14ac:dyDescent="0.3">
      <c r="AB312" s="237"/>
      <c r="AC312" s="237"/>
      <c r="AD312" s="1"/>
      <c r="AE312" s="237"/>
      <c r="AF312" s="1"/>
      <c r="AG312" s="1"/>
      <c r="AH312" s="233"/>
      <c r="AI312" s="237"/>
      <c r="AJ312" s="233"/>
      <c r="AK312" s="233"/>
    </row>
    <row r="313" spans="28:37" s="113" customFormat="1" ht="15" customHeight="1" x14ac:dyDescent="0.3">
      <c r="AB313" s="237"/>
      <c r="AC313" s="237"/>
      <c r="AD313" s="1"/>
      <c r="AE313" s="237"/>
      <c r="AF313" s="1"/>
      <c r="AG313" s="1"/>
      <c r="AH313" s="233"/>
      <c r="AI313" s="237"/>
      <c r="AJ313" s="233"/>
      <c r="AK313" s="233"/>
    </row>
    <row r="314" spans="28:37" s="113" customFormat="1" ht="15" customHeight="1" x14ac:dyDescent="0.3">
      <c r="AB314" s="237"/>
      <c r="AC314" s="237"/>
      <c r="AD314" s="1"/>
      <c r="AE314" s="237"/>
      <c r="AF314" s="1"/>
      <c r="AG314" s="1"/>
      <c r="AH314" s="233"/>
      <c r="AI314" s="237"/>
      <c r="AJ314" s="233"/>
      <c r="AK314" s="233"/>
    </row>
    <row r="315" spans="28:37" s="113" customFormat="1" ht="15" customHeight="1" x14ac:dyDescent="0.3">
      <c r="AB315" s="237"/>
      <c r="AC315" s="237"/>
      <c r="AD315" s="1"/>
      <c r="AE315" s="237"/>
      <c r="AF315" s="1"/>
      <c r="AG315" s="1"/>
      <c r="AH315" s="233"/>
      <c r="AI315" s="237"/>
      <c r="AJ315" s="233"/>
      <c r="AK315" s="233"/>
    </row>
    <row r="316" spans="28:37" s="113" customFormat="1" ht="15" customHeight="1" x14ac:dyDescent="0.3">
      <c r="AB316" s="237"/>
      <c r="AC316" s="237"/>
      <c r="AD316" s="1"/>
      <c r="AE316" s="237"/>
      <c r="AF316" s="1"/>
      <c r="AG316" s="1"/>
      <c r="AH316" s="233"/>
      <c r="AI316" s="237"/>
      <c r="AJ316" s="233"/>
      <c r="AK316" s="233"/>
    </row>
    <row r="317" spans="28:37" s="113" customFormat="1" ht="15" customHeight="1" x14ac:dyDescent="0.3">
      <c r="AB317" s="237"/>
      <c r="AC317" s="237"/>
      <c r="AD317" s="1"/>
      <c r="AE317" s="237"/>
      <c r="AF317" s="1"/>
      <c r="AG317" s="1"/>
      <c r="AH317" s="233"/>
      <c r="AI317" s="237"/>
      <c r="AJ317" s="233"/>
      <c r="AK317" s="233"/>
    </row>
    <row r="318" spans="28:37" s="113" customFormat="1" ht="15" customHeight="1" x14ac:dyDescent="0.3">
      <c r="AB318" s="237"/>
      <c r="AC318" s="237"/>
      <c r="AD318" s="1"/>
      <c r="AE318" s="237"/>
      <c r="AF318" s="1"/>
      <c r="AG318" s="1"/>
      <c r="AH318" s="233"/>
      <c r="AI318" s="237"/>
      <c r="AJ318" s="233"/>
      <c r="AK318" s="233"/>
    </row>
    <row r="319" spans="28:37" s="113" customFormat="1" ht="15" customHeight="1" x14ac:dyDescent="0.3">
      <c r="AB319" s="237"/>
      <c r="AC319" s="237"/>
      <c r="AD319" s="1"/>
      <c r="AE319" s="237"/>
      <c r="AF319" s="1"/>
      <c r="AG319" s="1"/>
      <c r="AH319" s="233"/>
      <c r="AI319" s="237"/>
      <c r="AJ319" s="233"/>
      <c r="AK319" s="233"/>
    </row>
    <row r="320" spans="28:37" s="113" customFormat="1" ht="15" customHeight="1" x14ac:dyDescent="0.3">
      <c r="AB320" s="237"/>
      <c r="AC320" s="237"/>
      <c r="AD320" s="1"/>
      <c r="AE320" s="237"/>
      <c r="AF320" s="1"/>
      <c r="AG320" s="1"/>
      <c r="AH320" s="233"/>
      <c r="AI320" s="237"/>
      <c r="AJ320" s="233"/>
      <c r="AK320" s="233"/>
    </row>
    <row r="321" spans="28:37" s="113" customFormat="1" ht="15" customHeight="1" x14ac:dyDescent="0.3">
      <c r="AB321" s="237"/>
      <c r="AC321" s="237"/>
      <c r="AD321" s="1"/>
      <c r="AE321" s="237"/>
      <c r="AF321" s="1"/>
      <c r="AG321" s="1"/>
      <c r="AH321" s="233"/>
      <c r="AI321" s="237"/>
      <c r="AJ321" s="233"/>
      <c r="AK321" s="233"/>
    </row>
    <row r="322" spans="28:37" s="113" customFormat="1" ht="15" customHeight="1" x14ac:dyDescent="0.3">
      <c r="AB322" s="237"/>
      <c r="AC322" s="237"/>
      <c r="AD322" s="1"/>
      <c r="AE322" s="237"/>
      <c r="AF322" s="1"/>
      <c r="AG322" s="1"/>
      <c r="AH322" s="233"/>
      <c r="AI322" s="237"/>
      <c r="AJ322" s="233"/>
      <c r="AK322" s="233"/>
    </row>
    <row r="323" spans="28:37" s="113" customFormat="1" ht="15" customHeight="1" x14ac:dyDescent="0.3">
      <c r="AB323" s="237"/>
      <c r="AC323" s="237"/>
      <c r="AD323" s="1"/>
      <c r="AE323" s="237"/>
      <c r="AF323" s="1"/>
      <c r="AG323" s="1"/>
      <c r="AH323" s="233"/>
      <c r="AI323" s="237"/>
      <c r="AJ323" s="233"/>
      <c r="AK323" s="233"/>
    </row>
    <row r="324" spans="28:37" s="113" customFormat="1" ht="15" customHeight="1" x14ac:dyDescent="0.3">
      <c r="AB324" s="237"/>
      <c r="AC324" s="237"/>
      <c r="AD324" s="1"/>
      <c r="AE324" s="237"/>
      <c r="AF324" s="1"/>
      <c r="AG324" s="1"/>
      <c r="AH324" s="233"/>
      <c r="AI324" s="237"/>
      <c r="AJ324" s="233"/>
      <c r="AK324" s="233"/>
    </row>
    <row r="325" spans="28:37" s="113" customFormat="1" ht="15" customHeight="1" x14ac:dyDescent="0.3">
      <c r="AB325" s="237"/>
      <c r="AC325" s="237"/>
      <c r="AD325" s="1"/>
      <c r="AE325" s="237"/>
      <c r="AF325" s="1"/>
      <c r="AG325" s="1"/>
      <c r="AH325" s="233"/>
      <c r="AI325" s="237"/>
      <c r="AJ325" s="233"/>
      <c r="AK325" s="233"/>
    </row>
    <row r="326" spans="28:37" s="113" customFormat="1" ht="15" customHeight="1" x14ac:dyDescent="0.3">
      <c r="AB326" s="237"/>
      <c r="AC326" s="237"/>
      <c r="AD326" s="1"/>
      <c r="AE326" s="237"/>
      <c r="AF326" s="1"/>
      <c r="AG326" s="1"/>
      <c r="AH326" s="233"/>
      <c r="AI326" s="237"/>
      <c r="AJ326" s="233"/>
      <c r="AK326" s="233"/>
    </row>
    <row r="327" spans="28:37" s="113" customFormat="1" ht="15" customHeight="1" x14ac:dyDescent="0.3">
      <c r="AB327" s="237"/>
      <c r="AC327" s="237"/>
      <c r="AD327" s="1"/>
      <c r="AE327" s="237"/>
      <c r="AF327" s="1"/>
      <c r="AG327" s="1"/>
      <c r="AH327" s="233"/>
      <c r="AI327" s="237"/>
      <c r="AJ327" s="233"/>
      <c r="AK327" s="233"/>
    </row>
    <row r="328" spans="28:37" s="113" customFormat="1" ht="15" customHeight="1" x14ac:dyDescent="0.3">
      <c r="AB328" s="237"/>
      <c r="AC328" s="237"/>
      <c r="AD328" s="1"/>
      <c r="AE328" s="237"/>
      <c r="AF328" s="1"/>
      <c r="AG328" s="1"/>
      <c r="AH328" s="233"/>
      <c r="AI328" s="237"/>
      <c r="AJ328" s="233"/>
      <c r="AK328" s="233"/>
    </row>
    <row r="329" spans="28:37" s="113" customFormat="1" ht="15" customHeight="1" x14ac:dyDescent="0.3">
      <c r="AB329" s="237"/>
      <c r="AC329" s="237"/>
      <c r="AD329" s="1"/>
      <c r="AE329" s="237"/>
      <c r="AF329" s="1"/>
      <c r="AG329" s="1"/>
      <c r="AH329" s="233"/>
      <c r="AI329" s="237"/>
      <c r="AJ329" s="233"/>
      <c r="AK329" s="233"/>
    </row>
    <row r="330" spans="28:37" s="113" customFormat="1" ht="15" customHeight="1" x14ac:dyDescent="0.3">
      <c r="AB330" s="237"/>
      <c r="AC330" s="237"/>
      <c r="AD330" s="1"/>
      <c r="AE330" s="237"/>
      <c r="AF330" s="1"/>
      <c r="AG330" s="1"/>
      <c r="AH330" s="233"/>
      <c r="AI330" s="237"/>
      <c r="AJ330" s="233"/>
      <c r="AK330" s="233"/>
    </row>
    <row r="331" spans="28:37" s="113" customFormat="1" ht="15" customHeight="1" x14ac:dyDescent="0.3">
      <c r="AB331" s="237"/>
      <c r="AC331" s="237"/>
      <c r="AD331" s="1"/>
      <c r="AE331" s="237"/>
      <c r="AF331" s="1"/>
      <c r="AG331" s="1"/>
      <c r="AH331" s="233"/>
      <c r="AI331" s="237"/>
      <c r="AJ331" s="233"/>
      <c r="AK331" s="233"/>
    </row>
    <row r="332" spans="28:37" s="113" customFormat="1" ht="15" customHeight="1" x14ac:dyDescent="0.3">
      <c r="AB332" s="237"/>
      <c r="AC332" s="237"/>
      <c r="AD332" s="1"/>
      <c r="AE332" s="237"/>
      <c r="AF332" s="1"/>
      <c r="AG332" s="1"/>
      <c r="AH332" s="233"/>
      <c r="AI332" s="237"/>
      <c r="AJ332" s="233"/>
      <c r="AK332" s="233"/>
    </row>
    <row r="333" spans="28:37" s="113" customFormat="1" ht="15" customHeight="1" x14ac:dyDescent="0.3">
      <c r="AB333" s="237"/>
      <c r="AC333" s="237"/>
      <c r="AD333" s="1"/>
      <c r="AE333" s="237"/>
      <c r="AF333" s="1"/>
      <c r="AG333" s="1"/>
      <c r="AH333" s="233"/>
      <c r="AI333" s="237"/>
      <c r="AJ333" s="233"/>
      <c r="AK333" s="233"/>
    </row>
    <row r="334" spans="28:37" s="113" customFormat="1" ht="15" customHeight="1" x14ac:dyDescent="0.3">
      <c r="AB334" s="237"/>
      <c r="AC334" s="237"/>
      <c r="AD334" s="1"/>
      <c r="AE334" s="237"/>
      <c r="AF334" s="1"/>
      <c r="AG334" s="1"/>
      <c r="AH334" s="233"/>
      <c r="AI334" s="237"/>
      <c r="AJ334" s="233"/>
      <c r="AK334" s="233"/>
    </row>
    <row r="335" spans="28:37" s="113" customFormat="1" ht="15" customHeight="1" x14ac:dyDescent="0.3">
      <c r="AB335" s="237"/>
      <c r="AC335" s="237"/>
      <c r="AD335" s="1"/>
      <c r="AE335" s="237"/>
      <c r="AF335" s="1"/>
      <c r="AG335" s="1"/>
      <c r="AH335" s="233"/>
      <c r="AI335" s="237"/>
      <c r="AJ335" s="233"/>
      <c r="AK335" s="233"/>
    </row>
    <row r="336" spans="28:37" s="113" customFormat="1" ht="15" customHeight="1" x14ac:dyDescent="0.3">
      <c r="AB336" s="237"/>
      <c r="AC336" s="237"/>
      <c r="AD336" s="1"/>
      <c r="AE336" s="237"/>
      <c r="AF336" s="1"/>
      <c r="AG336" s="1"/>
      <c r="AH336" s="233"/>
      <c r="AI336" s="237"/>
      <c r="AJ336" s="233"/>
      <c r="AK336" s="233"/>
    </row>
    <row r="337" spans="28:37" s="113" customFormat="1" ht="15" customHeight="1" x14ac:dyDescent="0.3">
      <c r="AB337" s="237"/>
      <c r="AC337" s="237"/>
      <c r="AD337" s="1"/>
      <c r="AE337" s="237"/>
      <c r="AF337" s="1"/>
      <c r="AG337" s="1"/>
      <c r="AH337" s="233"/>
      <c r="AI337" s="237"/>
      <c r="AJ337" s="233"/>
      <c r="AK337" s="233"/>
    </row>
    <row r="338" spans="28:37" s="113" customFormat="1" ht="15" customHeight="1" x14ac:dyDescent="0.3">
      <c r="AB338" s="237"/>
      <c r="AC338" s="237"/>
      <c r="AD338" s="1"/>
      <c r="AE338" s="237"/>
      <c r="AF338" s="1"/>
      <c r="AG338" s="1"/>
      <c r="AH338" s="233"/>
      <c r="AI338" s="237"/>
      <c r="AJ338" s="233"/>
      <c r="AK338" s="233"/>
    </row>
    <row r="339" spans="28:37" s="113" customFormat="1" ht="15" customHeight="1" x14ac:dyDescent="0.3">
      <c r="AB339" s="237"/>
      <c r="AC339" s="237"/>
      <c r="AD339" s="1"/>
      <c r="AE339" s="237"/>
      <c r="AF339" s="1"/>
      <c r="AG339" s="1"/>
      <c r="AH339" s="233"/>
      <c r="AI339" s="237"/>
      <c r="AJ339" s="233"/>
      <c r="AK339" s="233"/>
    </row>
    <row r="340" spans="28:37" s="113" customFormat="1" ht="15" customHeight="1" x14ac:dyDescent="0.3">
      <c r="AB340" s="237"/>
      <c r="AC340" s="237"/>
      <c r="AD340" s="1"/>
      <c r="AE340" s="237"/>
      <c r="AF340" s="1"/>
      <c r="AG340" s="1"/>
      <c r="AH340" s="233"/>
      <c r="AI340" s="237"/>
      <c r="AJ340" s="233"/>
      <c r="AK340" s="233"/>
    </row>
    <row r="341" spans="28:37" s="113" customFormat="1" ht="15" customHeight="1" x14ac:dyDescent="0.3">
      <c r="AB341" s="237"/>
      <c r="AC341" s="237"/>
      <c r="AD341" s="1"/>
      <c r="AE341" s="237"/>
      <c r="AF341" s="1"/>
      <c r="AG341" s="1"/>
      <c r="AH341" s="233"/>
      <c r="AI341" s="237"/>
      <c r="AJ341" s="233"/>
      <c r="AK341" s="233"/>
    </row>
    <row r="342" spans="28:37" s="113" customFormat="1" ht="15" customHeight="1" x14ac:dyDescent="0.3">
      <c r="AB342" s="237"/>
      <c r="AC342" s="237"/>
      <c r="AD342" s="1"/>
      <c r="AE342" s="237"/>
      <c r="AF342" s="1"/>
      <c r="AG342" s="1"/>
      <c r="AH342" s="233"/>
      <c r="AI342" s="237"/>
      <c r="AJ342" s="233"/>
      <c r="AK342" s="233"/>
    </row>
    <row r="343" spans="28:37" s="113" customFormat="1" ht="15" customHeight="1" x14ac:dyDescent="0.3">
      <c r="AB343" s="237"/>
      <c r="AC343" s="237"/>
      <c r="AD343" s="1"/>
      <c r="AE343" s="237"/>
      <c r="AF343" s="1"/>
      <c r="AG343" s="1"/>
      <c r="AH343" s="233"/>
      <c r="AI343" s="237"/>
      <c r="AJ343" s="233"/>
      <c r="AK343" s="233"/>
    </row>
    <row r="344" spans="28:37" s="113" customFormat="1" ht="15" customHeight="1" x14ac:dyDescent="0.3">
      <c r="AB344" s="237"/>
      <c r="AC344" s="237"/>
      <c r="AD344" s="1"/>
      <c r="AE344" s="237"/>
      <c r="AF344" s="1"/>
      <c r="AG344" s="1"/>
      <c r="AH344" s="233"/>
      <c r="AI344" s="237"/>
      <c r="AJ344" s="233"/>
      <c r="AK344" s="233"/>
    </row>
    <row r="345" spans="28:37" s="113" customFormat="1" ht="15" customHeight="1" x14ac:dyDescent="0.3">
      <c r="AB345" s="237"/>
      <c r="AC345" s="237"/>
      <c r="AD345" s="1"/>
      <c r="AE345" s="237"/>
      <c r="AF345" s="1"/>
      <c r="AG345" s="1"/>
      <c r="AH345" s="233"/>
      <c r="AI345" s="237"/>
      <c r="AJ345" s="233"/>
      <c r="AK345" s="233"/>
    </row>
    <row r="346" spans="28:37" s="113" customFormat="1" ht="15" customHeight="1" x14ac:dyDescent="0.3">
      <c r="AB346" s="237"/>
      <c r="AC346" s="237"/>
      <c r="AD346" s="1"/>
      <c r="AE346" s="237"/>
      <c r="AF346" s="1"/>
      <c r="AG346" s="1"/>
      <c r="AH346" s="233"/>
      <c r="AI346" s="237"/>
      <c r="AJ346" s="233"/>
      <c r="AK346" s="233"/>
    </row>
    <row r="347" spans="28:37" s="113" customFormat="1" ht="15" customHeight="1" x14ac:dyDescent="0.3">
      <c r="AB347" s="237"/>
      <c r="AC347" s="237"/>
      <c r="AD347" s="1"/>
      <c r="AE347" s="237"/>
      <c r="AF347" s="1"/>
      <c r="AG347" s="1"/>
      <c r="AH347" s="233"/>
      <c r="AI347" s="237"/>
      <c r="AJ347" s="233"/>
      <c r="AK347" s="233"/>
    </row>
    <row r="348" spans="28:37" s="113" customFormat="1" ht="15" customHeight="1" x14ac:dyDescent="0.3">
      <c r="AB348" s="237"/>
      <c r="AC348" s="237"/>
      <c r="AD348" s="1"/>
      <c r="AE348" s="237"/>
      <c r="AF348" s="1"/>
      <c r="AG348" s="1"/>
      <c r="AH348" s="233"/>
      <c r="AI348" s="237"/>
      <c r="AJ348" s="233"/>
      <c r="AK348" s="233"/>
    </row>
    <row r="349" spans="28:37" s="113" customFormat="1" ht="15" customHeight="1" x14ac:dyDescent="0.3">
      <c r="AB349" s="237"/>
      <c r="AC349" s="237"/>
      <c r="AD349" s="1"/>
      <c r="AE349" s="237"/>
      <c r="AF349" s="1"/>
      <c r="AG349" s="1"/>
      <c r="AH349" s="233"/>
      <c r="AI349" s="237"/>
      <c r="AJ349" s="233"/>
      <c r="AK349" s="233"/>
    </row>
    <row r="350" spans="28:37" s="113" customFormat="1" ht="15" customHeight="1" x14ac:dyDescent="0.3">
      <c r="AB350" s="237"/>
      <c r="AC350" s="237"/>
      <c r="AD350" s="1"/>
      <c r="AE350" s="237"/>
      <c r="AF350" s="1"/>
      <c r="AG350" s="1"/>
      <c r="AH350" s="233"/>
      <c r="AI350" s="237"/>
      <c r="AJ350" s="233"/>
      <c r="AK350" s="233"/>
    </row>
    <row r="351" spans="28:37" s="113" customFormat="1" ht="15" customHeight="1" x14ac:dyDescent="0.3">
      <c r="AB351" s="237"/>
      <c r="AC351" s="237"/>
      <c r="AD351" s="1"/>
      <c r="AE351" s="237"/>
      <c r="AF351" s="1"/>
      <c r="AG351" s="1"/>
      <c r="AH351" s="233"/>
      <c r="AI351" s="237"/>
      <c r="AJ351" s="233"/>
      <c r="AK351" s="233"/>
    </row>
    <row r="352" spans="28:37" s="113" customFormat="1" ht="15" customHeight="1" x14ac:dyDescent="0.3">
      <c r="AB352" s="237"/>
      <c r="AC352" s="237"/>
      <c r="AD352" s="1"/>
      <c r="AE352" s="237"/>
      <c r="AF352" s="1"/>
      <c r="AG352" s="1"/>
      <c r="AH352" s="233"/>
      <c r="AI352" s="237"/>
      <c r="AJ352" s="233"/>
      <c r="AK352" s="233"/>
    </row>
    <row r="353" spans="28:37" s="113" customFormat="1" ht="15" customHeight="1" x14ac:dyDescent="0.3">
      <c r="AB353" s="237"/>
      <c r="AC353" s="237"/>
      <c r="AD353" s="1"/>
      <c r="AE353" s="237"/>
      <c r="AF353" s="1"/>
      <c r="AG353" s="1"/>
      <c r="AH353" s="233"/>
      <c r="AI353" s="237"/>
      <c r="AJ353" s="233"/>
      <c r="AK353" s="233"/>
    </row>
    <row r="354" spans="28:37" s="113" customFormat="1" ht="15" customHeight="1" x14ac:dyDescent="0.3">
      <c r="AB354" s="237"/>
      <c r="AC354" s="237"/>
      <c r="AD354" s="1"/>
      <c r="AE354" s="237"/>
      <c r="AF354" s="1"/>
      <c r="AG354" s="1"/>
      <c r="AH354" s="233"/>
      <c r="AI354" s="237"/>
      <c r="AJ354" s="233"/>
      <c r="AK354" s="233"/>
    </row>
    <row r="355" spans="28:37" s="113" customFormat="1" ht="15" customHeight="1" x14ac:dyDescent="0.3">
      <c r="AB355" s="237"/>
      <c r="AC355" s="237"/>
      <c r="AD355" s="1"/>
      <c r="AE355" s="237"/>
      <c r="AF355" s="1"/>
      <c r="AG355" s="1"/>
      <c r="AH355" s="233"/>
      <c r="AI355" s="237"/>
      <c r="AJ355" s="233"/>
      <c r="AK355" s="233"/>
    </row>
    <row r="356" spans="28:37" s="113" customFormat="1" ht="15" customHeight="1" x14ac:dyDescent="0.3">
      <c r="AB356" s="237"/>
      <c r="AC356" s="237"/>
      <c r="AD356" s="1"/>
      <c r="AE356" s="237"/>
      <c r="AF356" s="1"/>
      <c r="AG356" s="1"/>
      <c r="AH356" s="233"/>
      <c r="AI356" s="237"/>
      <c r="AJ356" s="233"/>
      <c r="AK356" s="233"/>
    </row>
    <row r="357" spans="28:37" s="113" customFormat="1" ht="15" customHeight="1" x14ac:dyDescent="0.3">
      <c r="AB357" s="237"/>
      <c r="AC357" s="237"/>
      <c r="AD357" s="1"/>
      <c r="AE357" s="237"/>
      <c r="AF357" s="1"/>
      <c r="AG357" s="1"/>
      <c r="AH357" s="233"/>
      <c r="AI357" s="237"/>
      <c r="AJ357" s="233"/>
      <c r="AK357" s="233"/>
    </row>
    <row r="358" spans="28:37" s="113" customFormat="1" ht="15" customHeight="1" x14ac:dyDescent="0.3">
      <c r="AB358" s="237"/>
      <c r="AC358" s="237"/>
      <c r="AD358" s="1"/>
      <c r="AE358" s="237"/>
      <c r="AF358" s="1"/>
      <c r="AG358" s="1"/>
      <c r="AH358" s="233"/>
      <c r="AI358" s="237"/>
      <c r="AJ358" s="233"/>
      <c r="AK358" s="233"/>
    </row>
    <row r="359" spans="28:37" s="113" customFormat="1" ht="15" customHeight="1" x14ac:dyDescent="0.3">
      <c r="AB359" s="237"/>
      <c r="AC359" s="237"/>
      <c r="AD359" s="1"/>
      <c r="AE359" s="237"/>
      <c r="AF359" s="1"/>
      <c r="AG359" s="1"/>
      <c r="AH359" s="233"/>
      <c r="AI359" s="237"/>
      <c r="AJ359" s="233"/>
      <c r="AK359" s="233"/>
    </row>
    <row r="360" spans="28:37" s="113" customFormat="1" ht="15" customHeight="1" x14ac:dyDescent="0.3">
      <c r="AB360" s="237"/>
      <c r="AC360" s="237"/>
      <c r="AD360" s="1"/>
      <c r="AE360" s="237"/>
      <c r="AF360" s="1"/>
      <c r="AG360" s="1"/>
      <c r="AH360" s="233"/>
      <c r="AI360" s="237"/>
      <c r="AJ360" s="233"/>
      <c r="AK360" s="233"/>
    </row>
    <row r="361" spans="28:37" s="113" customFormat="1" ht="15" customHeight="1" x14ac:dyDescent="0.3">
      <c r="AB361" s="237"/>
      <c r="AC361" s="237"/>
      <c r="AD361" s="1"/>
      <c r="AE361" s="237"/>
      <c r="AF361" s="1"/>
      <c r="AG361" s="1"/>
      <c r="AH361" s="233"/>
      <c r="AI361" s="237"/>
      <c r="AJ361" s="233"/>
      <c r="AK361" s="233"/>
    </row>
    <row r="362" spans="28:37" s="113" customFormat="1" ht="15" customHeight="1" x14ac:dyDescent="0.3">
      <c r="AB362" s="237"/>
      <c r="AC362" s="237"/>
      <c r="AD362" s="1"/>
      <c r="AE362" s="237"/>
      <c r="AF362" s="1"/>
      <c r="AG362" s="1"/>
      <c r="AH362" s="233"/>
      <c r="AI362" s="237"/>
      <c r="AJ362" s="233"/>
      <c r="AK362" s="233"/>
    </row>
    <row r="363" spans="28:37" s="113" customFormat="1" ht="15" customHeight="1" x14ac:dyDescent="0.3">
      <c r="AB363" s="237"/>
      <c r="AC363" s="237"/>
      <c r="AD363" s="1"/>
      <c r="AE363" s="237"/>
      <c r="AF363" s="1"/>
      <c r="AG363" s="1"/>
      <c r="AH363" s="233"/>
      <c r="AI363" s="237"/>
      <c r="AJ363" s="233"/>
      <c r="AK363" s="233"/>
    </row>
    <row r="364" spans="28:37" s="113" customFormat="1" ht="15" customHeight="1" x14ac:dyDescent="0.3">
      <c r="AB364" s="237"/>
      <c r="AC364" s="237"/>
      <c r="AD364" s="1"/>
      <c r="AE364" s="237"/>
      <c r="AF364" s="1"/>
      <c r="AG364" s="1"/>
      <c r="AH364" s="233"/>
      <c r="AI364" s="237"/>
      <c r="AJ364" s="233"/>
      <c r="AK364" s="233"/>
    </row>
    <row r="365" spans="28:37" s="113" customFormat="1" ht="15" customHeight="1" x14ac:dyDescent="0.3">
      <c r="AB365" s="237"/>
      <c r="AC365" s="237"/>
      <c r="AD365" s="1"/>
      <c r="AE365" s="237"/>
      <c r="AF365" s="1"/>
      <c r="AG365" s="1"/>
      <c r="AH365" s="233"/>
      <c r="AI365" s="237"/>
      <c r="AJ365" s="233"/>
      <c r="AK365" s="233"/>
    </row>
    <row r="366" spans="28:37" s="113" customFormat="1" ht="15" customHeight="1" x14ac:dyDescent="0.3">
      <c r="AB366" s="237"/>
      <c r="AC366" s="237"/>
      <c r="AD366" s="1"/>
      <c r="AE366" s="237"/>
      <c r="AF366" s="1"/>
      <c r="AG366" s="1"/>
      <c r="AH366" s="233"/>
      <c r="AI366" s="237"/>
      <c r="AJ366" s="233"/>
      <c r="AK366" s="233"/>
    </row>
    <row r="367" spans="28:37" s="113" customFormat="1" ht="15" customHeight="1" x14ac:dyDescent="0.3">
      <c r="AB367" s="237"/>
      <c r="AC367" s="237"/>
      <c r="AD367" s="1"/>
      <c r="AE367" s="237"/>
      <c r="AF367" s="1"/>
      <c r="AG367" s="1"/>
      <c r="AH367" s="233"/>
      <c r="AI367" s="237"/>
      <c r="AJ367" s="233"/>
      <c r="AK367" s="233"/>
    </row>
    <row r="368" spans="28:37" s="113" customFormat="1" ht="15" customHeight="1" x14ac:dyDescent="0.3">
      <c r="AB368" s="237"/>
      <c r="AC368" s="237"/>
      <c r="AD368" s="1"/>
      <c r="AE368" s="237"/>
      <c r="AF368" s="1"/>
      <c r="AG368" s="1"/>
      <c r="AH368" s="233"/>
      <c r="AI368" s="237"/>
      <c r="AJ368" s="233"/>
      <c r="AK368" s="233"/>
    </row>
    <row r="369" spans="28:37" s="113" customFormat="1" ht="15" customHeight="1" x14ac:dyDescent="0.3">
      <c r="AB369" s="237"/>
      <c r="AC369" s="237"/>
      <c r="AD369" s="1"/>
      <c r="AE369" s="237"/>
      <c r="AF369" s="1"/>
      <c r="AG369" s="1"/>
      <c r="AH369" s="233"/>
      <c r="AI369" s="237"/>
      <c r="AJ369" s="233"/>
      <c r="AK369" s="233"/>
    </row>
    <row r="370" spans="28:37" s="113" customFormat="1" ht="15" customHeight="1" x14ac:dyDescent="0.3">
      <c r="AB370" s="237"/>
      <c r="AC370" s="237"/>
      <c r="AD370" s="1"/>
      <c r="AE370" s="237"/>
      <c r="AF370" s="1"/>
      <c r="AG370" s="1"/>
      <c r="AH370" s="233"/>
      <c r="AI370" s="237"/>
      <c r="AJ370" s="233"/>
      <c r="AK370" s="233"/>
    </row>
    <row r="371" spans="28:37" s="113" customFormat="1" ht="15" customHeight="1" x14ac:dyDescent="0.3">
      <c r="AB371" s="237"/>
      <c r="AC371" s="237"/>
      <c r="AD371" s="1"/>
      <c r="AE371" s="237"/>
      <c r="AF371" s="1"/>
      <c r="AG371" s="1"/>
      <c r="AH371" s="233"/>
      <c r="AI371" s="237"/>
      <c r="AJ371" s="233"/>
      <c r="AK371" s="233"/>
    </row>
    <row r="372" spans="28:37" s="113" customFormat="1" ht="15" customHeight="1" x14ac:dyDescent="0.3">
      <c r="AB372" s="237"/>
      <c r="AC372" s="237"/>
      <c r="AD372" s="1"/>
      <c r="AE372" s="237"/>
      <c r="AF372" s="1"/>
      <c r="AG372" s="1"/>
      <c r="AH372" s="233"/>
      <c r="AI372" s="237"/>
      <c r="AJ372" s="233"/>
      <c r="AK372" s="233"/>
    </row>
    <row r="373" spans="28:37" s="113" customFormat="1" ht="15" customHeight="1" x14ac:dyDescent="0.3">
      <c r="AB373" s="237"/>
      <c r="AC373" s="237"/>
      <c r="AD373" s="1"/>
      <c r="AE373" s="237"/>
      <c r="AF373" s="1"/>
      <c r="AG373" s="1"/>
      <c r="AH373" s="233"/>
      <c r="AI373" s="237"/>
      <c r="AJ373" s="233"/>
      <c r="AK373" s="233"/>
    </row>
    <row r="374" spans="28:37" s="113" customFormat="1" ht="15" customHeight="1" x14ac:dyDescent="0.3">
      <c r="AB374" s="237"/>
      <c r="AC374" s="237"/>
      <c r="AD374" s="1"/>
      <c r="AE374" s="237"/>
      <c r="AF374" s="1"/>
      <c r="AG374" s="1"/>
      <c r="AH374" s="233"/>
      <c r="AI374" s="237"/>
      <c r="AJ374" s="233"/>
      <c r="AK374" s="233"/>
    </row>
    <row r="375" spans="28:37" s="113" customFormat="1" ht="15" customHeight="1" x14ac:dyDescent="0.3">
      <c r="AB375" s="237"/>
      <c r="AC375" s="237"/>
      <c r="AD375" s="1"/>
      <c r="AE375" s="237"/>
      <c r="AF375" s="1"/>
      <c r="AG375" s="1"/>
      <c r="AH375" s="233"/>
      <c r="AI375" s="237"/>
      <c r="AJ375" s="233"/>
      <c r="AK375" s="233"/>
    </row>
    <row r="376" spans="28:37" s="113" customFormat="1" ht="15" customHeight="1" x14ac:dyDescent="0.3">
      <c r="AB376" s="237"/>
      <c r="AC376" s="237"/>
      <c r="AD376" s="1"/>
      <c r="AE376" s="237"/>
      <c r="AF376" s="1"/>
      <c r="AG376" s="1"/>
      <c r="AH376" s="233"/>
      <c r="AI376" s="237"/>
      <c r="AJ376" s="233"/>
      <c r="AK376" s="233"/>
    </row>
    <row r="377" spans="28:37" s="113" customFormat="1" ht="15" customHeight="1" x14ac:dyDescent="0.3">
      <c r="AB377" s="237"/>
      <c r="AC377" s="237"/>
      <c r="AD377" s="1"/>
      <c r="AE377" s="237"/>
      <c r="AF377" s="1"/>
      <c r="AG377" s="1"/>
      <c r="AH377" s="233"/>
      <c r="AI377" s="237"/>
      <c r="AJ377" s="233"/>
      <c r="AK377" s="233"/>
    </row>
    <row r="378" spans="28:37" s="113" customFormat="1" ht="15" customHeight="1" x14ac:dyDescent="0.3">
      <c r="AB378" s="237"/>
      <c r="AC378" s="237"/>
      <c r="AD378" s="1"/>
      <c r="AE378" s="237"/>
      <c r="AF378" s="1"/>
      <c r="AG378" s="1"/>
      <c r="AH378" s="233"/>
      <c r="AI378" s="237"/>
      <c r="AJ378" s="233"/>
      <c r="AK378" s="233"/>
    </row>
    <row r="379" spans="28:37" s="113" customFormat="1" ht="15" customHeight="1" x14ac:dyDescent="0.3">
      <c r="AB379" s="237"/>
      <c r="AC379" s="237"/>
      <c r="AD379" s="1"/>
      <c r="AE379" s="237"/>
      <c r="AF379" s="1"/>
      <c r="AG379" s="1"/>
      <c r="AH379" s="233"/>
      <c r="AI379" s="237"/>
      <c r="AJ379" s="233"/>
      <c r="AK379" s="233"/>
    </row>
    <row r="380" spans="28:37" s="113" customFormat="1" ht="15" customHeight="1" x14ac:dyDescent="0.3">
      <c r="AB380" s="237"/>
      <c r="AC380" s="237"/>
      <c r="AD380" s="1"/>
      <c r="AE380" s="237"/>
      <c r="AF380" s="1"/>
      <c r="AG380" s="1"/>
      <c r="AH380" s="233"/>
      <c r="AI380" s="237"/>
      <c r="AJ380" s="233"/>
      <c r="AK380" s="233"/>
    </row>
    <row r="381" spans="28:37" s="113" customFormat="1" ht="15" customHeight="1" x14ac:dyDescent="0.3">
      <c r="AB381" s="237"/>
      <c r="AC381" s="237"/>
      <c r="AD381" s="1"/>
      <c r="AE381" s="237"/>
      <c r="AF381" s="1"/>
      <c r="AG381" s="1"/>
      <c r="AH381" s="233"/>
      <c r="AI381" s="237"/>
      <c r="AJ381" s="233"/>
      <c r="AK381" s="233"/>
    </row>
    <row r="382" spans="28:37" s="113" customFormat="1" ht="15" customHeight="1" x14ac:dyDescent="0.3">
      <c r="AB382" s="237"/>
      <c r="AC382" s="237"/>
      <c r="AD382" s="1"/>
      <c r="AE382" s="237"/>
      <c r="AF382" s="1"/>
      <c r="AG382" s="1"/>
      <c r="AH382" s="233"/>
      <c r="AI382" s="237"/>
      <c r="AJ382" s="233"/>
      <c r="AK382" s="233"/>
    </row>
    <row r="383" spans="28:37" s="113" customFormat="1" ht="15" customHeight="1" x14ac:dyDescent="0.3">
      <c r="AB383" s="237"/>
      <c r="AC383" s="237"/>
      <c r="AD383" s="1"/>
      <c r="AE383" s="237"/>
      <c r="AF383" s="1"/>
      <c r="AG383" s="1"/>
      <c r="AH383" s="233"/>
      <c r="AI383" s="237"/>
      <c r="AJ383" s="233"/>
      <c r="AK383" s="233"/>
    </row>
    <row r="384" spans="28:37" s="113" customFormat="1" ht="15" customHeight="1" x14ac:dyDescent="0.3">
      <c r="AB384" s="237"/>
      <c r="AC384" s="237"/>
      <c r="AD384" s="1"/>
      <c r="AE384" s="237"/>
      <c r="AF384" s="1"/>
      <c r="AG384" s="1"/>
      <c r="AH384" s="233"/>
      <c r="AI384" s="237"/>
      <c r="AJ384" s="233"/>
      <c r="AK384" s="233"/>
    </row>
    <row r="385" spans="28:37" s="113" customFormat="1" ht="15" customHeight="1" x14ac:dyDescent="0.3">
      <c r="AB385" s="237"/>
      <c r="AC385" s="237"/>
      <c r="AD385" s="1"/>
      <c r="AE385" s="237"/>
      <c r="AF385" s="1"/>
      <c r="AG385" s="1"/>
      <c r="AH385" s="233"/>
      <c r="AI385" s="237"/>
      <c r="AJ385" s="233"/>
      <c r="AK385" s="233"/>
    </row>
    <row r="386" spans="28:37" s="113" customFormat="1" ht="15" customHeight="1" x14ac:dyDescent="0.3">
      <c r="AB386" s="237"/>
      <c r="AC386" s="237"/>
      <c r="AD386" s="1"/>
      <c r="AE386" s="237"/>
      <c r="AF386" s="1"/>
      <c r="AG386" s="1"/>
      <c r="AH386" s="233"/>
      <c r="AI386" s="237"/>
      <c r="AJ386" s="233"/>
      <c r="AK386" s="233"/>
    </row>
    <row r="387" spans="28:37" s="113" customFormat="1" ht="15" customHeight="1" x14ac:dyDescent="0.3">
      <c r="AB387" s="237"/>
      <c r="AC387" s="237"/>
      <c r="AD387" s="1"/>
      <c r="AE387" s="237"/>
      <c r="AF387" s="1"/>
      <c r="AG387" s="1"/>
      <c r="AH387" s="233"/>
      <c r="AI387" s="237"/>
      <c r="AJ387" s="233"/>
      <c r="AK387" s="233"/>
    </row>
    <row r="388" spans="28:37" s="113" customFormat="1" ht="15" customHeight="1" x14ac:dyDescent="0.3">
      <c r="AB388" s="237"/>
      <c r="AC388" s="237"/>
      <c r="AD388" s="1"/>
      <c r="AE388" s="237"/>
      <c r="AF388" s="1"/>
      <c r="AG388" s="1"/>
      <c r="AH388" s="233"/>
      <c r="AI388" s="237"/>
      <c r="AJ388" s="233"/>
      <c r="AK388" s="233"/>
    </row>
    <row r="389" spans="28:37" s="113" customFormat="1" ht="15" customHeight="1" x14ac:dyDescent="0.3">
      <c r="AB389" s="237"/>
      <c r="AC389" s="237"/>
      <c r="AD389" s="1"/>
      <c r="AE389" s="237"/>
      <c r="AF389" s="1"/>
      <c r="AG389" s="1"/>
      <c r="AH389" s="233"/>
      <c r="AI389" s="237"/>
      <c r="AJ389" s="233"/>
      <c r="AK389" s="233"/>
    </row>
    <row r="390" spans="28:37" s="113" customFormat="1" ht="15" customHeight="1" x14ac:dyDescent="0.3">
      <c r="AB390" s="237"/>
      <c r="AC390" s="237"/>
      <c r="AD390" s="1"/>
      <c r="AE390" s="237"/>
      <c r="AF390" s="1"/>
      <c r="AG390" s="1"/>
      <c r="AH390" s="233"/>
      <c r="AI390" s="237"/>
      <c r="AJ390" s="233"/>
      <c r="AK390" s="233"/>
    </row>
    <row r="391" spans="28:37" s="113" customFormat="1" ht="15" customHeight="1" x14ac:dyDescent="0.3">
      <c r="AB391" s="237"/>
      <c r="AC391" s="237"/>
      <c r="AD391" s="1"/>
      <c r="AE391" s="237"/>
      <c r="AF391" s="1"/>
      <c r="AG391" s="1"/>
      <c r="AH391" s="233"/>
      <c r="AI391" s="237"/>
      <c r="AJ391" s="233"/>
      <c r="AK391" s="233"/>
    </row>
    <row r="392" spans="28:37" s="113" customFormat="1" ht="15" customHeight="1" x14ac:dyDescent="0.3">
      <c r="AB392" s="237"/>
      <c r="AC392" s="237"/>
      <c r="AD392" s="1"/>
      <c r="AE392" s="237"/>
      <c r="AF392" s="1"/>
      <c r="AG392" s="1"/>
      <c r="AH392" s="233"/>
      <c r="AI392" s="237"/>
      <c r="AJ392" s="233"/>
      <c r="AK392" s="233"/>
    </row>
    <row r="393" spans="28:37" s="113" customFormat="1" ht="15" customHeight="1" x14ac:dyDescent="0.3">
      <c r="AB393" s="237"/>
      <c r="AC393" s="237"/>
      <c r="AD393" s="1"/>
      <c r="AE393" s="237"/>
      <c r="AF393" s="1"/>
      <c r="AG393" s="1"/>
      <c r="AH393" s="233"/>
      <c r="AI393" s="237"/>
      <c r="AJ393" s="233"/>
      <c r="AK393" s="233"/>
    </row>
    <row r="394" spans="28:37" s="113" customFormat="1" ht="15" customHeight="1" x14ac:dyDescent="0.3">
      <c r="AB394" s="237"/>
      <c r="AC394" s="237"/>
      <c r="AD394" s="1"/>
      <c r="AE394" s="237"/>
      <c r="AF394" s="1"/>
      <c r="AG394" s="1"/>
      <c r="AH394" s="233"/>
      <c r="AI394" s="237"/>
      <c r="AJ394" s="233"/>
      <c r="AK394" s="233"/>
    </row>
    <row r="395" spans="28:37" s="113" customFormat="1" ht="15" customHeight="1" x14ac:dyDescent="0.3">
      <c r="AB395" s="237"/>
      <c r="AC395" s="237"/>
      <c r="AD395" s="1"/>
      <c r="AE395" s="237"/>
      <c r="AF395" s="1"/>
      <c r="AG395" s="1"/>
      <c r="AH395" s="233"/>
      <c r="AI395" s="237"/>
      <c r="AJ395" s="233"/>
      <c r="AK395" s="233"/>
    </row>
    <row r="396" spans="28:37" s="113" customFormat="1" ht="15" customHeight="1" x14ac:dyDescent="0.3">
      <c r="AB396" s="237"/>
      <c r="AC396" s="237"/>
      <c r="AD396" s="1"/>
      <c r="AE396" s="237"/>
      <c r="AF396" s="1"/>
      <c r="AG396" s="1"/>
      <c r="AH396" s="233"/>
      <c r="AI396" s="237"/>
      <c r="AJ396" s="233"/>
      <c r="AK396" s="233"/>
    </row>
    <row r="397" spans="28:37" s="113" customFormat="1" ht="15" customHeight="1" x14ac:dyDescent="0.3">
      <c r="AB397" s="237"/>
      <c r="AC397" s="237"/>
      <c r="AD397" s="1"/>
      <c r="AE397" s="237"/>
      <c r="AF397" s="1"/>
      <c r="AG397" s="1"/>
      <c r="AH397" s="233"/>
      <c r="AI397" s="237"/>
      <c r="AJ397" s="233"/>
      <c r="AK397" s="233"/>
    </row>
    <row r="398" spans="28:37" s="113" customFormat="1" ht="15" customHeight="1" x14ac:dyDescent="0.3">
      <c r="AB398" s="237"/>
      <c r="AC398" s="237"/>
      <c r="AD398" s="1"/>
      <c r="AE398" s="237"/>
      <c r="AF398" s="1"/>
      <c r="AG398" s="1"/>
      <c r="AH398" s="233"/>
      <c r="AI398" s="237"/>
      <c r="AJ398" s="233"/>
      <c r="AK398" s="233"/>
    </row>
    <row r="399" spans="28:37" s="113" customFormat="1" ht="15" customHeight="1" x14ac:dyDescent="0.3">
      <c r="AB399" s="237"/>
      <c r="AC399" s="237"/>
      <c r="AD399" s="1"/>
      <c r="AE399" s="237"/>
      <c r="AF399" s="1"/>
      <c r="AG399" s="1"/>
      <c r="AH399" s="233"/>
      <c r="AI399" s="237"/>
      <c r="AJ399" s="233"/>
      <c r="AK399" s="233"/>
    </row>
    <row r="400" spans="28:37" s="113" customFormat="1" ht="15" customHeight="1" x14ac:dyDescent="0.3">
      <c r="AB400" s="237"/>
      <c r="AC400" s="237"/>
      <c r="AD400" s="1"/>
      <c r="AE400" s="237"/>
      <c r="AF400" s="1"/>
      <c r="AG400" s="1"/>
      <c r="AH400" s="233"/>
      <c r="AI400" s="237"/>
      <c r="AJ400" s="233"/>
      <c r="AK400" s="233"/>
    </row>
    <row r="401" spans="28:37" s="113" customFormat="1" ht="15" customHeight="1" x14ac:dyDescent="0.3">
      <c r="AB401" s="237"/>
      <c r="AC401" s="237"/>
      <c r="AD401" s="1"/>
      <c r="AE401" s="237"/>
      <c r="AF401" s="1"/>
      <c r="AG401" s="1"/>
      <c r="AH401" s="233"/>
      <c r="AI401" s="237"/>
      <c r="AJ401" s="233"/>
      <c r="AK401" s="233"/>
    </row>
    <row r="402" spans="28:37" s="113" customFormat="1" ht="15" customHeight="1" x14ac:dyDescent="0.3">
      <c r="AB402" s="237"/>
      <c r="AC402" s="237"/>
      <c r="AD402" s="1"/>
      <c r="AE402" s="237"/>
      <c r="AF402" s="1"/>
      <c r="AG402" s="1"/>
      <c r="AH402" s="233"/>
      <c r="AI402" s="237"/>
      <c r="AJ402" s="233"/>
      <c r="AK402" s="233"/>
    </row>
    <row r="403" spans="28:37" s="113" customFormat="1" ht="15" customHeight="1" x14ac:dyDescent="0.3">
      <c r="AB403" s="237"/>
      <c r="AC403" s="237"/>
      <c r="AD403" s="1"/>
      <c r="AE403" s="237"/>
      <c r="AF403" s="1"/>
      <c r="AG403" s="1"/>
      <c r="AH403" s="233"/>
      <c r="AI403" s="237"/>
      <c r="AJ403" s="233"/>
      <c r="AK403" s="233"/>
    </row>
    <row r="404" spans="28:37" s="113" customFormat="1" ht="15" customHeight="1" x14ac:dyDescent="0.3">
      <c r="AB404" s="237"/>
      <c r="AC404" s="237"/>
      <c r="AD404" s="1"/>
      <c r="AE404" s="237"/>
      <c r="AF404" s="1"/>
      <c r="AG404" s="1"/>
      <c r="AH404" s="233"/>
      <c r="AI404" s="237"/>
      <c r="AJ404" s="233"/>
      <c r="AK404" s="233"/>
    </row>
    <row r="405" spans="28:37" s="113" customFormat="1" ht="15" customHeight="1" x14ac:dyDescent="0.3">
      <c r="AB405" s="237"/>
      <c r="AC405" s="237"/>
      <c r="AD405" s="1"/>
      <c r="AE405" s="237"/>
      <c r="AF405" s="1"/>
      <c r="AG405" s="1"/>
      <c r="AH405" s="233"/>
      <c r="AI405" s="237"/>
      <c r="AJ405" s="233"/>
      <c r="AK405" s="233"/>
    </row>
    <row r="406" spans="28:37" s="113" customFormat="1" ht="15" customHeight="1" x14ac:dyDescent="0.3">
      <c r="AB406" s="237"/>
      <c r="AC406" s="237"/>
      <c r="AD406" s="1"/>
      <c r="AE406" s="237"/>
      <c r="AF406" s="1"/>
      <c r="AG406" s="1"/>
      <c r="AH406" s="233"/>
      <c r="AI406" s="237"/>
      <c r="AJ406" s="233"/>
      <c r="AK406" s="233"/>
    </row>
    <row r="407" spans="28:37" s="113" customFormat="1" ht="15" customHeight="1" x14ac:dyDescent="0.3">
      <c r="AB407" s="237"/>
      <c r="AC407" s="237"/>
      <c r="AD407" s="1"/>
      <c r="AE407" s="237"/>
      <c r="AF407" s="1"/>
      <c r="AG407" s="1"/>
      <c r="AH407" s="233"/>
      <c r="AI407" s="237"/>
      <c r="AJ407" s="233"/>
      <c r="AK407" s="233"/>
    </row>
    <row r="408" spans="28:37" s="113" customFormat="1" ht="15" customHeight="1" x14ac:dyDescent="0.3">
      <c r="AB408" s="237"/>
      <c r="AC408" s="237"/>
      <c r="AD408" s="1"/>
      <c r="AE408" s="237"/>
      <c r="AF408" s="1"/>
      <c r="AG408" s="1"/>
      <c r="AH408" s="233"/>
      <c r="AI408" s="237"/>
      <c r="AJ408" s="233"/>
      <c r="AK408" s="233"/>
    </row>
    <row r="409" spans="28:37" s="113" customFormat="1" ht="15" customHeight="1" x14ac:dyDescent="0.3">
      <c r="AB409" s="237"/>
      <c r="AC409" s="237"/>
      <c r="AD409" s="1"/>
      <c r="AE409" s="237"/>
      <c r="AF409" s="1"/>
      <c r="AG409" s="1"/>
      <c r="AH409" s="233"/>
      <c r="AI409" s="237"/>
      <c r="AJ409" s="233"/>
      <c r="AK409" s="233"/>
    </row>
    <row r="410" spans="28:37" s="113" customFormat="1" ht="15" customHeight="1" x14ac:dyDescent="0.3">
      <c r="AB410" s="237"/>
      <c r="AC410" s="237"/>
      <c r="AD410" s="1"/>
      <c r="AE410" s="237"/>
      <c r="AF410" s="1"/>
      <c r="AG410" s="1"/>
      <c r="AH410" s="233"/>
      <c r="AI410" s="237"/>
      <c r="AJ410" s="233"/>
      <c r="AK410" s="233"/>
    </row>
    <row r="411" spans="28:37" s="113" customFormat="1" ht="15" customHeight="1" x14ac:dyDescent="0.3">
      <c r="AB411" s="237"/>
      <c r="AC411" s="237"/>
      <c r="AD411" s="1"/>
      <c r="AE411" s="237"/>
      <c r="AF411" s="1"/>
      <c r="AG411" s="1"/>
      <c r="AH411" s="233"/>
      <c r="AI411" s="237"/>
      <c r="AJ411" s="233"/>
      <c r="AK411" s="233"/>
    </row>
    <row r="412" spans="28:37" s="113" customFormat="1" ht="15" customHeight="1" x14ac:dyDescent="0.3">
      <c r="AB412" s="237"/>
      <c r="AC412" s="237"/>
      <c r="AD412" s="1"/>
      <c r="AE412" s="237"/>
      <c r="AF412" s="1"/>
      <c r="AG412" s="1"/>
      <c r="AH412" s="233"/>
      <c r="AI412" s="237"/>
      <c r="AJ412" s="233"/>
      <c r="AK412" s="233"/>
    </row>
    <row r="413" spans="28:37" s="113" customFormat="1" ht="15" customHeight="1" x14ac:dyDescent="0.3">
      <c r="AB413" s="237"/>
      <c r="AC413" s="237"/>
      <c r="AD413" s="1"/>
      <c r="AE413" s="237"/>
      <c r="AF413" s="1"/>
      <c r="AG413" s="1"/>
      <c r="AH413" s="233"/>
      <c r="AI413" s="237"/>
      <c r="AJ413" s="233"/>
      <c r="AK413" s="233"/>
    </row>
    <row r="414" spans="28:37" s="113" customFormat="1" ht="15" customHeight="1" x14ac:dyDescent="0.3">
      <c r="AB414" s="237"/>
      <c r="AC414" s="237"/>
      <c r="AD414" s="1"/>
      <c r="AE414" s="237"/>
      <c r="AF414" s="1"/>
      <c r="AG414" s="1"/>
      <c r="AH414" s="233"/>
      <c r="AI414" s="237"/>
      <c r="AJ414" s="233"/>
      <c r="AK414" s="233"/>
    </row>
    <row r="415" spans="28:37" s="113" customFormat="1" ht="15" customHeight="1" x14ac:dyDescent="0.3">
      <c r="AB415" s="237"/>
      <c r="AC415" s="237"/>
      <c r="AD415" s="1"/>
      <c r="AE415" s="237"/>
      <c r="AF415" s="1"/>
      <c r="AG415" s="1"/>
      <c r="AH415" s="233"/>
      <c r="AI415" s="237"/>
      <c r="AJ415" s="233"/>
      <c r="AK415" s="233"/>
    </row>
    <row r="416" spans="28:37" s="113" customFormat="1" ht="15" customHeight="1" x14ac:dyDescent="0.3">
      <c r="AB416" s="237"/>
      <c r="AC416" s="237"/>
      <c r="AD416" s="1"/>
      <c r="AE416" s="237"/>
      <c r="AF416" s="1"/>
      <c r="AG416" s="1"/>
      <c r="AH416" s="233"/>
      <c r="AI416" s="237"/>
      <c r="AJ416" s="233"/>
      <c r="AK416" s="233"/>
    </row>
    <row r="417" spans="28:37" s="113" customFormat="1" ht="15" customHeight="1" x14ac:dyDescent="0.3">
      <c r="AB417" s="237"/>
      <c r="AC417" s="237"/>
      <c r="AD417" s="1"/>
      <c r="AE417" s="237"/>
      <c r="AF417" s="1"/>
      <c r="AG417" s="1"/>
      <c r="AH417" s="233"/>
      <c r="AI417" s="237"/>
      <c r="AJ417" s="233"/>
      <c r="AK417" s="233"/>
    </row>
    <row r="418" spans="28:37" s="113" customFormat="1" ht="15" customHeight="1" x14ac:dyDescent="0.3">
      <c r="AB418" s="237"/>
      <c r="AC418" s="237"/>
      <c r="AD418" s="1"/>
      <c r="AE418" s="237"/>
      <c r="AF418" s="1"/>
      <c r="AG418" s="1"/>
      <c r="AH418" s="233"/>
      <c r="AI418" s="237"/>
      <c r="AJ418" s="233"/>
      <c r="AK418" s="233"/>
    </row>
    <row r="419" spans="28:37" s="113" customFormat="1" ht="15" customHeight="1" x14ac:dyDescent="0.3">
      <c r="AB419" s="237"/>
      <c r="AC419" s="237"/>
      <c r="AD419" s="1"/>
      <c r="AE419" s="237"/>
      <c r="AF419" s="1"/>
      <c r="AG419" s="1"/>
      <c r="AH419" s="233"/>
      <c r="AI419" s="237"/>
      <c r="AJ419" s="233"/>
      <c r="AK419" s="233"/>
    </row>
    <row r="420" spans="28:37" s="113" customFormat="1" ht="15" customHeight="1" x14ac:dyDescent="0.3">
      <c r="AB420" s="237"/>
      <c r="AC420" s="237"/>
      <c r="AD420" s="1"/>
      <c r="AE420" s="237"/>
      <c r="AF420" s="1"/>
      <c r="AG420" s="1"/>
      <c r="AH420" s="233"/>
      <c r="AI420" s="237"/>
      <c r="AJ420" s="233"/>
      <c r="AK420" s="233"/>
    </row>
    <row r="421" spans="28:37" s="113" customFormat="1" ht="15" customHeight="1" x14ac:dyDescent="0.3">
      <c r="AB421" s="237"/>
      <c r="AC421" s="237"/>
      <c r="AD421" s="1"/>
      <c r="AE421" s="237"/>
      <c r="AF421" s="1"/>
      <c r="AG421" s="1"/>
      <c r="AH421" s="233"/>
      <c r="AI421" s="237"/>
      <c r="AJ421" s="233"/>
      <c r="AK421" s="233"/>
    </row>
    <row r="422" spans="28:37" s="113" customFormat="1" ht="15" customHeight="1" x14ac:dyDescent="0.3">
      <c r="AB422" s="237"/>
      <c r="AC422" s="237"/>
      <c r="AD422" s="1"/>
      <c r="AE422" s="237"/>
      <c r="AF422" s="1"/>
      <c r="AG422" s="1"/>
      <c r="AH422" s="233"/>
      <c r="AI422" s="237"/>
      <c r="AJ422" s="233"/>
      <c r="AK422" s="233"/>
    </row>
    <row r="423" spans="28:37" s="113" customFormat="1" ht="15" customHeight="1" x14ac:dyDescent="0.3">
      <c r="AB423" s="237"/>
      <c r="AC423" s="237"/>
      <c r="AD423" s="1"/>
      <c r="AE423" s="237"/>
      <c r="AF423" s="1"/>
      <c r="AG423" s="1"/>
      <c r="AH423" s="233"/>
      <c r="AI423" s="237"/>
      <c r="AJ423" s="233"/>
      <c r="AK423" s="233"/>
    </row>
    <row r="424" spans="28:37" s="113" customFormat="1" ht="15" customHeight="1" x14ac:dyDescent="0.3">
      <c r="AB424" s="237"/>
      <c r="AC424" s="237"/>
      <c r="AD424" s="1"/>
      <c r="AE424" s="237"/>
      <c r="AF424" s="1"/>
      <c r="AG424" s="1"/>
      <c r="AH424" s="233"/>
      <c r="AI424" s="237"/>
      <c r="AJ424" s="233"/>
      <c r="AK424" s="233"/>
    </row>
    <row r="425" spans="28:37" s="113" customFormat="1" ht="15" customHeight="1" x14ac:dyDescent="0.3">
      <c r="AB425" s="237"/>
      <c r="AC425" s="237"/>
      <c r="AD425" s="1"/>
      <c r="AE425" s="237"/>
      <c r="AF425" s="1"/>
      <c r="AG425" s="1"/>
      <c r="AH425" s="233"/>
      <c r="AI425" s="237"/>
      <c r="AJ425" s="233"/>
      <c r="AK425" s="233"/>
    </row>
    <row r="426" spans="28:37" s="113" customFormat="1" ht="15" customHeight="1" x14ac:dyDescent="0.3">
      <c r="AB426" s="237"/>
      <c r="AC426" s="237"/>
      <c r="AD426" s="1"/>
      <c r="AE426" s="237"/>
      <c r="AF426" s="1"/>
      <c r="AG426" s="1"/>
      <c r="AH426" s="233"/>
      <c r="AI426" s="237"/>
      <c r="AJ426" s="233"/>
      <c r="AK426" s="233"/>
    </row>
    <row r="427" spans="28:37" s="113" customFormat="1" ht="15" customHeight="1" x14ac:dyDescent="0.3">
      <c r="AB427" s="237"/>
      <c r="AC427" s="237"/>
      <c r="AD427" s="1"/>
      <c r="AE427" s="237"/>
      <c r="AF427" s="1"/>
      <c r="AG427" s="1"/>
      <c r="AH427" s="233"/>
      <c r="AI427" s="237"/>
      <c r="AJ427" s="233"/>
      <c r="AK427" s="233"/>
    </row>
    <row r="428" spans="28:37" s="113" customFormat="1" ht="15" customHeight="1" x14ac:dyDescent="0.3">
      <c r="AB428" s="237"/>
      <c r="AC428" s="237"/>
      <c r="AD428" s="1"/>
      <c r="AE428" s="237"/>
      <c r="AF428" s="1"/>
      <c r="AG428" s="1"/>
      <c r="AH428" s="233"/>
      <c r="AI428" s="237"/>
      <c r="AJ428" s="233"/>
      <c r="AK428" s="233"/>
    </row>
    <row r="429" spans="28:37" s="113" customFormat="1" ht="15" customHeight="1" x14ac:dyDescent="0.3">
      <c r="AB429" s="237"/>
      <c r="AC429" s="237"/>
      <c r="AD429" s="1"/>
      <c r="AE429" s="237"/>
      <c r="AF429" s="1"/>
      <c r="AG429" s="1"/>
      <c r="AH429" s="233"/>
      <c r="AI429" s="237"/>
      <c r="AJ429" s="233"/>
      <c r="AK429" s="233"/>
    </row>
    <row r="430" spans="28:37" s="113" customFormat="1" ht="15" customHeight="1" x14ac:dyDescent="0.3">
      <c r="AB430" s="237"/>
      <c r="AC430" s="237"/>
      <c r="AD430" s="1"/>
      <c r="AE430" s="237"/>
      <c r="AF430" s="1"/>
      <c r="AG430" s="1"/>
      <c r="AH430" s="233"/>
      <c r="AI430" s="237"/>
      <c r="AJ430" s="233"/>
      <c r="AK430" s="233"/>
    </row>
    <row r="431" spans="28:37" s="113" customFormat="1" ht="15" customHeight="1" x14ac:dyDescent="0.3">
      <c r="AB431" s="237"/>
      <c r="AC431" s="237"/>
      <c r="AD431" s="1"/>
      <c r="AE431" s="237"/>
      <c r="AF431" s="1"/>
      <c r="AG431" s="1"/>
      <c r="AH431" s="233"/>
      <c r="AI431" s="237"/>
      <c r="AJ431" s="233"/>
      <c r="AK431" s="233"/>
    </row>
    <row r="432" spans="28:37" s="113" customFormat="1" ht="15" customHeight="1" x14ac:dyDescent="0.3">
      <c r="AB432" s="237"/>
      <c r="AC432" s="237"/>
      <c r="AD432" s="1"/>
      <c r="AE432" s="237"/>
      <c r="AF432" s="1"/>
      <c r="AG432" s="1"/>
      <c r="AH432" s="233"/>
      <c r="AI432" s="237"/>
      <c r="AJ432" s="233"/>
      <c r="AK432" s="233"/>
    </row>
    <row r="433" spans="28:37" s="113" customFormat="1" ht="15" customHeight="1" x14ac:dyDescent="0.3">
      <c r="AB433" s="237"/>
      <c r="AC433" s="237"/>
      <c r="AD433" s="1"/>
      <c r="AE433" s="237"/>
      <c r="AF433" s="1"/>
      <c r="AG433" s="1"/>
      <c r="AH433" s="233"/>
      <c r="AI433" s="237"/>
      <c r="AJ433" s="233"/>
      <c r="AK433" s="233"/>
    </row>
    <row r="434" spans="28:37" s="113" customFormat="1" ht="15" customHeight="1" x14ac:dyDescent="0.3">
      <c r="AB434" s="237"/>
      <c r="AC434" s="237"/>
      <c r="AD434" s="1"/>
      <c r="AE434" s="237"/>
      <c r="AF434" s="1"/>
      <c r="AG434" s="1"/>
      <c r="AH434" s="233"/>
      <c r="AI434" s="237"/>
      <c r="AJ434" s="233"/>
      <c r="AK434" s="233"/>
    </row>
    <row r="435" spans="28:37" s="113" customFormat="1" ht="15" customHeight="1" x14ac:dyDescent="0.3">
      <c r="AB435" s="237"/>
      <c r="AC435" s="237"/>
      <c r="AD435" s="1"/>
      <c r="AE435" s="237"/>
      <c r="AF435" s="1"/>
      <c r="AG435" s="1"/>
      <c r="AH435" s="233"/>
      <c r="AI435" s="237"/>
      <c r="AJ435" s="233"/>
      <c r="AK435" s="233"/>
    </row>
    <row r="436" spans="28:37" s="113" customFormat="1" ht="15" customHeight="1" x14ac:dyDescent="0.3">
      <c r="AB436" s="237"/>
      <c r="AC436" s="237"/>
      <c r="AD436" s="1"/>
      <c r="AE436" s="237"/>
      <c r="AF436" s="1"/>
      <c r="AG436" s="1"/>
      <c r="AH436" s="233"/>
      <c r="AI436" s="237"/>
      <c r="AJ436" s="233"/>
      <c r="AK436" s="233"/>
    </row>
    <row r="437" spans="28:37" s="113" customFormat="1" ht="15" customHeight="1" x14ac:dyDescent="0.3">
      <c r="AB437" s="237"/>
      <c r="AC437" s="237"/>
      <c r="AD437" s="1"/>
      <c r="AE437" s="237"/>
      <c r="AF437" s="1"/>
      <c r="AG437" s="1"/>
      <c r="AH437" s="233"/>
      <c r="AI437" s="237"/>
      <c r="AJ437" s="233"/>
      <c r="AK437" s="233"/>
    </row>
    <row r="438" spans="28:37" s="113" customFormat="1" ht="15" customHeight="1" x14ac:dyDescent="0.3">
      <c r="AB438" s="237"/>
      <c r="AC438" s="237"/>
      <c r="AD438" s="1"/>
      <c r="AE438" s="237"/>
      <c r="AF438" s="1"/>
      <c r="AG438" s="1"/>
      <c r="AH438" s="233"/>
      <c r="AI438" s="237"/>
      <c r="AJ438" s="233"/>
      <c r="AK438" s="233"/>
    </row>
    <row r="439" spans="28:37" s="113" customFormat="1" ht="15" customHeight="1" x14ac:dyDescent="0.3">
      <c r="AB439" s="237"/>
      <c r="AC439" s="237"/>
      <c r="AD439" s="1"/>
      <c r="AE439" s="237"/>
      <c r="AF439" s="1"/>
      <c r="AG439" s="1"/>
      <c r="AH439" s="233"/>
      <c r="AI439" s="237"/>
      <c r="AJ439" s="233"/>
      <c r="AK439" s="233"/>
    </row>
    <row r="440" spans="28:37" s="113" customFormat="1" ht="15" customHeight="1" x14ac:dyDescent="0.3">
      <c r="AB440" s="237"/>
      <c r="AC440" s="237"/>
      <c r="AD440" s="1"/>
      <c r="AE440" s="237"/>
      <c r="AF440" s="1"/>
      <c r="AG440" s="1"/>
      <c r="AH440" s="233"/>
      <c r="AI440" s="237"/>
      <c r="AJ440" s="233"/>
      <c r="AK440" s="233"/>
    </row>
    <row r="441" spans="28:37" s="113" customFormat="1" ht="15" customHeight="1" x14ac:dyDescent="0.3">
      <c r="AB441" s="237"/>
      <c r="AC441" s="237"/>
      <c r="AD441" s="1"/>
      <c r="AE441" s="237"/>
      <c r="AF441" s="1"/>
      <c r="AG441" s="1"/>
      <c r="AH441" s="233"/>
      <c r="AI441" s="237"/>
      <c r="AJ441" s="233"/>
      <c r="AK441" s="233"/>
    </row>
    <row r="442" spans="28:37" s="113" customFormat="1" ht="15" customHeight="1" x14ac:dyDescent="0.3">
      <c r="AB442" s="237"/>
      <c r="AC442" s="237"/>
      <c r="AD442" s="1"/>
      <c r="AE442" s="237"/>
      <c r="AF442" s="1"/>
      <c r="AG442" s="1"/>
      <c r="AH442" s="233"/>
      <c r="AI442" s="237"/>
      <c r="AJ442" s="233"/>
      <c r="AK442" s="233"/>
    </row>
    <row r="443" spans="28:37" s="113" customFormat="1" ht="15" customHeight="1" x14ac:dyDescent="0.3">
      <c r="AB443" s="237"/>
      <c r="AC443" s="237"/>
      <c r="AD443" s="1"/>
      <c r="AE443" s="237"/>
      <c r="AF443" s="1"/>
      <c r="AG443" s="1"/>
      <c r="AH443" s="233"/>
      <c r="AI443" s="237"/>
      <c r="AJ443" s="233"/>
      <c r="AK443" s="233"/>
    </row>
    <row r="444" spans="28:37" s="113" customFormat="1" ht="15" customHeight="1" x14ac:dyDescent="0.3">
      <c r="AB444" s="237"/>
      <c r="AC444" s="237"/>
      <c r="AD444" s="1"/>
      <c r="AE444" s="237"/>
      <c r="AF444" s="1"/>
      <c r="AG444" s="1"/>
      <c r="AH444" s="233"/>
      <c r="AI444" s="237"/>
      <c r="AJ444" s="233"/>
      <c r="AK444" s="233"/>
    </row>
    <row r="445" spans="28:37" s="113" customFormat="1" ht="15" customHeight="1" x14ac:dyDescent="0.3">
      <c r="AB445" s="237"/>
      <c r="AC445" s="237"/>
      <c r="AD445" s="1"/>
      <c r="AE445" s="237"/>
      <c r="AF445" s="1"/>
      <c r="AG445" s="1"/>
      <c r="AH445" s="233"/>
      <c r="AI445" s="237"/>
      <c r="AJ445" s="233"/>
      <c r="AK445" s="233"/>
    </row>
    <row r="446" spans="28:37" s="113" customFormat="1" ht="15" customHeight="1" x14ac:dyDescent="0.3">
      <c r="AB446" s="237"/>
      <c r="AC446" s="237"/>
      <c r="AD446" s="1"/>
      <c r="AE446" s="237"/>
      <c r="AF446" s="1"/>
      <c r="AG446" s="1"/>
      <c r="AH446" s="233"/>
      <c r="AI446" s="237"/>
      <c r="AJ446" s="233"/>
      <c r="AK446" s="233"/>
    </row>
    <row r="447" spans="28:37" s="113" customFormat="1" ht="15" customHeight="1" x14ac:dyDescent="0.3">
      <c r="AB447" s="237"/>
      <c r="AC447" s="237"/>
      <c r="AD447" s="1"/>
      <c r="AE447" s="237"/>
      <c r="AF447" s="1"/>
      <c r="AG447" s="1"/>
      <c r="AH447" s="233"/>
      <c r="AI447" s="237"/>
      <c r="AJ447" s="233"/>
      <c r="AK447" s="233"/>
    </row>
    <row r="448" spans="28:37" s="113" customFormat="1" ht="15" customHeight="1" x14ac:dyDescent="0.3">
      <c r="AB448" s="237"/>
      <c r="AC448" s="237"/>
      <c r="AD448" s="1"/>
      <c r="AE448" s="237"/>
      <c r="AF448" s="1"/>
      <c r="AG448" s="1"/>
      <c r="AH448" s="233"/>
      <c r="AI448" s="237"/>
      <c r="AJ448" s="233"/>
      <c r="AK448" s="233"/>
    </row>
    <row r="449" spans="28:37" s="113" customFormat="1" ht="15" customHeight="1" x14ac:dyDescent="0.3">
      <c r="AB449" s="237"/>
      <c r="AC449" s="237"/>
      <c r="AD449" s="1"/>
      <c r="AE449" s="237"/>
      <c r="AF449" s="1"/>
      <c r="AG449" s="1"/>
      <c r="AH449" s="233"/>
      <c r="AI449" s="237"/>
      <c r="AJ449" s="233"/>
      <c r="AK449" s="233"/>
    </row>
    <row r="450" spans="28:37" s="113" customFormat="1" ht="15" customHeight="1" x14ac:dyDescent="0.3">
      <c r="AB450" s="237"/>
      <c r="AC450" s="237"/>
      <c r="AD450" s="1"/>
      <c r="AE450" s="237"/>
      <c r="AF450" s="1"/>
      <c r="AG450" s="1"/>
      <c r="AH450" s="233"/>
      <c r="AI450" s="237"/>
      <c r="AJ450" s="233"/>
      <c r="AK450" s="233"/>
    </row>
    <row r="451" spans="28:37" s="113" customFormat="1" ht="15" customHeight="1" x14ac:dyDescent="0.3">
      <c r="AB451" s="237"/>
      <c r="AC451" s="237"/>
      <c r="AD451" s="1"/>
      <c r="AE451" s="237"/>
      <c r="AF451" s="1"/>
      <c r="AG451" s="1"/>
      <c r="AH451" s="233"/>
      <c r="AI451" s="237"/>
      <c r="AJ451" s="233"/>
      <c r="AK451" s="233"/>
    </row>
    <row r="452" spans="28:37" s="113" customFormat="1" ht="15" customHeight="1" x14ac:dyDescent="0.3">
      <c r="AB452" s="237"/>
      <c r="AC452" s="237"/>
      <c r="AD452" s="1"/>
      <c r="AE452" s="237"/>
      <c r="AF452" s="1"/>
      <c r="AG452" s="1"/>
      <c r="AH452" s="233"/>
      <c r="AI452" s="237"/>
      <c r="AJ452" s="233"/>
      <c r="AK452" s="233"/>
    </row>
    <row r="453" spans="28:37" s="113" customFormat="1" ht="15" customHeight="1" x14ac:dyDescent="0.3">
      <c r="AB453" s="237"/>
      <c r="AC453" s="237"/>
      <c r="AD453" s="1"/>
      <c r="AE453" s="237"/>
      <c r="AF453" s="1"/>
      <c r="AG453" s="1"/>
      <c r="AH453" s="233"/>
      <c r="AI453" s="237"/>
      <c r="AJ453" s="233"/>
      <c r="AK453" s="233"/>
    </row>
    <row r="454" spans="28:37" s="113" customFormat="1" ht="15" customHeight="1" x14ac:dyDescent="0.3">
      <c r="AB454" s="237"/>
      <c r="AC454" s="237"/>
      <c r="AD454" s="1"/>
      <c r="AE454" s="237"/>
      <c r="AF454" s="1"/>
      <c r="AG454" s="1"/>
      <c r="AH454" s="233"/>
      <c r="AI454" s="237"/>
      <c r="AJ454" s="233"/>
      <c r="AK454" s="233"/>
    </row>
    <row r="455" spans="28:37" s="113" customFormat="1" ht="15" customHeight="1" x14ac:dyDescent="0.3">
      <c r="AB455" s="237"/>
      <c r="AC455" s="237"/>
      <c r="AD455" s="1"/>
      <c r="AE455" s="237"/>
      <c r="AF455" s="1"/>
      <c r="AG455" s="1"/>
      <c r="AH455" s="233"/>
      <c r="AI455" s="237"/>
      <c r="AJ455" s="233"/>
      <c r="AK455" s="233"/>
    </row>
    <row r="456" spans="28:37" s="113" customFormat="1" ht="15" customHeight="1" x14ac:dyDescent="0.3">
      <c r="AB456" s="237"/>
      <c r="AC456" s="237"/>
      <c r="AD456" s="1"/>
      <c r="AE456" s="237"/>
      <c r="AF456" s="1"/>
      <c r="AG456" s="1"/>
      <c r="AH456" s="233"/>
      <c r="AI456" s="237"/>
      <c r="AJ456" s="233"/>
      <c r="AK456" s="233"/>
    </row>
    <row r="457" spans="28:37" s="113" customFormat="1" ht="15" customHeight="1" x14ac:dyDescent="0.3">
      <c r="AB457" s="237"/>
      <c r="AC457" s="237"/>
      <c r="AD457" s="1"/>
      <c r="AE457" s="237"/>
      <c r="AF457" s="1"/>
      <c r="AG457" s="1"/>
      <c r="AH457" s="233"/>
      <c r="AI457" s="237"/>
      <c r="AJ457" s="233"/>
      <c r="AK457" s="233"/>
    </row>
    <row r="458" spans="28:37" s="113" customFormat="1" ht="15" customHeight="1" x14ac:dyDescent="0.3">
      <c r="AB458" s="237"/>
      <c r="AC458" s="237"/>
      <c r="AD458" s="1"/>
      <c r="AE458" s="237"/>
      <c r="AF458" s="1"/>
      <c r="AG458" s="1"/>
      <c r="AH458" s="233"/>
      <c r="AI458" s="237"/>
      <c r="AJ458" s="233"/>
      <c r="AK458" s="233"/>
    </row>
    <row r="459" spans="28:37" s="113" customFormat="1" ht="15" customHeight="1" x14ac:dyDescent="0.3">
      <c r="AB459" s="237"/>
      <c r="AC459" s="237"/>
      <c r="AD459" s="1"/>
      <c r="AE459" s="1"/>
      <c r="AF459" s="1"/>
      <c r="AG459" s="1"/>
      <c r="AH459" s="1"/>
      <c r="AI459" s="1"/>
      <c r="AJ459" s="1"/>
      <c r="AK459" s="1"/>
    </row>
    <row r="460" spans="28:37" s="113" customFormat="1" ht="15" customHeight="1" x14ac:dyDescent="0.3">
      <c r="AB460" s="237"/>
      <c r="AC460" s="237"/>
      <c r="AD460" s="1"/>
      <c r="AE460" s="1"/>
      <c r="AF460" s="1"/>
      <c r="AG460" s="1"/>
      <c r="AH460" s="1"/>
      <c r="AI460" s="1"/>
      <c r="AJ460" s="1"/>
      <c r="AK460" s="1"/>
    </row>
    <row r="461" spans="28:37" s="113" customFormat="1" ht="15" customHeight="1" x14ac:dyDescent="0.3">
      <c r="AB461" s="237"/>
      <c r="AC461" s="237"/>
      <c r="AD461" s="1"/>
      <c r="AE461" s="1"/>
      <c r="AF461" s="1"/>
      <c r="AG461" s="1"/>
      <c r="AH461" s="1"/>
      <c r="AI461" s="1"/>
      <c r="AJ461" s="1"/>
      <c r="AK461" s="1"/>
    </row>
    <row r="462" spans="28:37" s="113" customFormat="1" ht="15" customHeight="1" x14ac:dyDescent="0.3">
      <c r="AB462" s="237"/>
      <c r="AC462" s="237"/>
      <c r="AD462" s="1"/>
      <c r="AE462" s="1"/>
      <c r="AF462" s="1"/>
      <c r="AG462" s="1"/>
      <c r="AH462" s="1"/>
      <c r="AI462" s="1"/>
      <c r="AJ462" s="1"/>
      <c r="AK462" s="1"/>
    </row>
    <row r="463" spans="28:37" s="113" customFormat="1" ht="15" customHeight="1" x14ac:dyDescent="0.3">
      <c r="AB463" s="237"/>
      <c r="AC463" s="237"/>
      <c r="AD463" s="1"/>
      <c r="AE463" s="1"/>
      <c r="AF463" s="1"/>
      <c r="AG463" s="1"/>
      <c r="AH463" s="1"/>
      <c r="AI463" s="1"/>
      <c r="AJ463" s="1"/>
      <c r="AK463" s="1"/>
    </row>
    <row r="464" spans="28:37" s="113" customFormat="1" ht="15" customHeight="1" x14ac:dyDescent="0.3">
      <c r="AB464" s="237"/>
      <c r="AC464" s="237"/>
      <c r="AD464" s="1"/>
      <c r="AE464" s="1"/>
      <c r="AF464" s="1"/>
      <c r="AG464" s="1"/>
      <c r="AH464" s="1"/>
      <c r="AI464" s="1"/>
      <c r="AJ464" s="1"/>
      <c r="AK464" s="1"/>
    </row>
    <row r="465" spans="1:108" s="1" customFormat="1" ht="15" customHeight="1" x14ac:dyDescent="0.3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01"/>
      <c r="P465" s="218"/>
      <c r="Q465" s="218"/>
      <c r="R465" s="218"/>
      <c r="S465" s="218"/>
      <c r="T465" s="218"/>
      <c r="U465" s="218"/>
      <c r="V465" s="218"/>
      <c r="W465" s="218"/>
      <c r="X465" s="218"/>
      <c r="Y465" s="219"/>
      <c r="Z465" s="219"/>
      <c r="AA465" s="102"/>
      <c r="AB465" s="237"/>
      <c r="AC465" s="237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</row>
    <row r="466" spans="1:108" s="1" customFormat="1" ht="15" customHeight="1" x14ac:dyDescent="0.3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01"/>
      <c r="P466" s="218"/>
      <c r="Q466" s="218"/>
      <c r="R466" s="218"/>
      <c r="S466" s="218"/>
      <c r="T466" s="218"/>
      <c r="U466" s="218"/>
      <c r="V466" s="218"/>
      <c r="W466" s="218"/>
      <c r="X466" s="218"/>
      <c r="Y466" s="219"/>
      <c r="Z466" s="219"/>
      <c r="AA466" s="102"/>
      <c r="AB466" s="237"/>
      <c r="AC466" s="237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</row>
    <row r="467" spans="1:108" s="1" customFormat="1" ht="15" customHeight="1" x14ac:dyDescent="0.3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01"/>
      <c r="P467" s="218"/>
      <c r="Q467" s="218"/>
      <c r="R467" s="218"/>
      <c r="S467" s="218"/>
      <c r="T467" s="218"/>
      <c r="U467" s="218"/>
      <c r="V467" s="218"/>
      <c r="W467" s="218"/>
      <c r="X467" s="218"/>
      <c r="Y467" s="219"/>
      <c r="Z467" s="219"/>
      <c r="AA467" s="102"/>
      <c r="AB467" s="237"/>
      <c r="AC467" s="237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</row>
    <row r="468" spans="1:108" s="1" customFormat="1" ht="15" customHeight="1" x14ac:dyDescent="0.3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01"/>
      <c r="P468" s="218"/>
      <c r="Q468" s="218"/>
      <c r="R468" s="218"/>
      <c r="S468" s="218"/>
      <c r="T468" s="218"/>
      <c r="U468" s="218"/>
      <c r="V468" s="218"/>
      <c r="W468" s="218"/>
      <c r="X468" s="218"/>
      <c r="Y468" s="219"/>
      <c r="Z468" s="219"/>
      <c r="AA468" s="102"/>
      <c r="AB468" s="237"/>
      <c r="AC468" s="237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</row>
    <row r="469" spans="1:108" s="1" customFormat="1" ht="15" customHeight="1" x14ac:dyDescent="0.3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01"/>
      <c r="P469" s="218"/>
      <c r="Q469" s="218"/>
      <c r="R469" s="218"/>
      <c r="S469" s="218"/>
      <c r="T469" s="218"/>
      <c r="U469" s="218"/>
      <c r="V469" s="218"/>
      <c r="W469" s="218"/>
      <c r="X469" s="218"/>
      <c r="Y469" s="219"/>
      <c r="Z469" s="219"/>
      <c r="AA469" s="102"/>
      <c r="AB469" s="237"/>
      <c r="AC469" s="237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</row>
    <row r="470" spans="1:108" s="1" customFormat="1" ht="15" customHeight="1" x14ac:dyDescent="0.3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01"/>
      <c r="P470" s="218"/>
      <c r="Q470" s="218"/>
      <c r="R470" s="218"/>
      <c r="S470" s="218"/>
      <c r="T470" s="218"/>
      <c r="U470" s="218"/>
      <c r="V470" s="218"/>
      <c r="W470" s="218"/>
      <c r="X470" s="218"/>
      <c r="Y470" s="219"/>
      <c r="Z470" s="219"/>
      <c r="AA470" s="102"/>
      <c r="AB470" s="237"/>
      <c r="AC470" s="237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</row>
    <row r="2254" spans="1:37" ht="15" customHeight="1" x14ac:dyDescent="0.3"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</row>
    <row r="2255" spans="1:37" s="101" customFormat="1" ht="15" customHeight="1" x14ac:dyDescent="0.3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P2255" s="218"/>
      <c r="Q2255" s="218"/>
      <c r="R2255" s="218"/>
      <c r="S2255" s="218"/>
      <c r="T2255" s="218"/>
      <c r="U2255" s="218"/>
      <c r="V2255" s="218"/>
      <c r="W2255" s="218"/>
      <c r="X2255" s="218"/>
      <c r="Y2255" s="219"/>
      <c r="Z2255" s="219"/>
      <c r="AA2255" s="102"/>
      <c r="AB2255" s="102"/>
      <c r="AC2255" s="102"/>
      <c r="AD2255" s="102"/>
      <c r="AE2255" s="102"/>
      <c r="AF2255" s="102"/>
      <c r="AG2255" s="102"/>
      <c r="AH2255" s="102"/>
      <c r="AI2255" s="102"/>
      <c r="AJ2255" s="102"/>
      <c r="AK2255" s="102"/>
    </row>
    <row r="2256" spans="1:37" s="101" customFormat="1" ht="15" customHeight="1" x14ac:dyDescent="0.3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P2256" s="218"/>
      <c r="Q2256" s="218"/>
      <c r="R2256" s="218"/>
      <c r="S2256" s="218"/>
      <c r="T2256" s="218"/>
      <c r="U2256" s="218"/>
      <c r="V2256" s="218"/>
      <c r="W2256" s="218"/>
      <c r="X2256" s="218"/>
      <c r="Y2256" s="219"/>
      <c r="Z2256" s="219"/>
      <c r="AA2256" s="102"/>
      <c r="AB2256" s="102"/>
      <c r="AC2256" s="102"/>
      <c r="AD2256" s="102"/>
      <c r="AE2256" s="102"/>
      <c r="AF2256" s="102"/>
      <c r="AG2256" s="102"/>
      <c r="AH2256" s="102"/>
      <c r="AI2256" s="102"/>
      <c r="AJ2256" s="102"/>
      <c r="AK2256" s="102"/>
    </row>
  </sheetData>
  <mergeCells count="6">
    <mergeCell ref="L2:R2"/>
    <mergeCell ref="B9:R14"/>
    <mergeCell ref="B31:P34"/>
    <mergeCell ref="Q31:R34"/>
    <mergeCell ref="B42:I42"/>
    <mergeCell ref="K42:R42"/>
  </mergeCells>
  <printOptions horizontalCentered="1"/>
  <pageMargins left="0.19685039370078741" right="0" top="0.19685039370078741" bottom="0" header="0.31496062992125984" footer="0.31496062992125984"/>
  <pageSetup paperSize="9" scale="8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2:DD2256"/>
  <sheetViews>
    <sheetView showGridLines="0" zoomScaleNormal="100" workbookViewId="0">
      <selection activeCell="AA54" sqref="AA54"/>
    </sheetView>
  </sheetViews>
  <sheetFormatPr baseColWidth="10" defaultColWidth="11.5546875" defaultRowHeight="15" customHeight="1" x14ac:dyDescent="0.3"/>
  <cols>
    <col min="1" max="14" width="5.6640625" style="113" customWidth="1"/>
    <col min="15" max="15" width="5.6640625" style="101" customWidth="1"/>
    <col min="16" max="18" width="5.6640625" style="218" customWidth="1"/>
    <col min="19" max="24" width="4.6640625" style="218" customWidth="1"/>
    <col min="25" max="26" width="4.6640625" style="219" customWidth="1"/>
    <col min="27" max="27" width="19.44140625" style="102" customWidth="1"/>
    <col min="28" max="32" width="11.44140625" style="1" customWidth="1"/>
    <col min="33" max="33" width="11.88671875" style="1" customWidth="1"/>
    <col min="34" max="36" width="11.44140625" style="1" customWidth="1"/>
    <col min="37" max="37" width="12" style="1" bestFit="1" customWidth="1"/>
    <col min="38" max="39" width="11.5546875" style="113"/>
    <col min="40" max="40" width="18.33203125" style="113" bestFit="1" customWidth="1"/>
    <col min="41" max="16384" width="11.5546875" style="113"/>
  </cols>
  <sheetData>
    <row r="2" spans="1:108" ht="15" customHeight="1" x14ac:dyDescent="0.3">
      <c r="A2" s="232" t="e">
        <f>#REF!</f>
        <v>#REF!</v>
      </c>
      <c r="B2" s="102"/>
      <c r="C2" s="102"/>
      <c r="D2" s="102"/>
      <c r="E2" s="102"/>
      <c r="L2" s="567"/>
      <c r="M2" s="567"/>
      <c r="N2" s="567"/>
      <c r="O2" s="567"/>
      <c r="P2" s="567"/>
      <c r="Q2" s="567"/>
      <c r="R2" s="567"/>
      <c r="AD2" s="220"/>
      <c r="AE2" s="220"/>
      <c r="AF2" s="220"/>
      <c r="AG2" s="220"/>
      <c r="AH2" s="220"/>
      <c r="AI2" s="220"/>
      <c r="AJ2" s="220"/>
      <c r="AK2" s="220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</row>
    <row r="3" spans="1:108" s="102" customFormat="1" ht="15" customHeight="1" x14ac:dyDescent="0.3">
      <c r="A3" s="113"/>
      <c r="F3" s="113"/>
      <c r="G3" s="113"/>
      <c r="H3" s="113"/>
      <c r="I3" s="113"/>
      <c r="J3" s="113"/>
      <c r="K3" s="113"/>
      <c r="L3" s="101"/>
      <c r="M3" s="101"/>
      <c r="N3" s="101"/>
      <c r="O3" s="101"/>
      <c r="P3" s="101"/>
      <c r="Q3" s="101"/>
      <c r="R3" s="101"/>
      <c r="S3" s="218"/>
      <c r="T3" s="218"/>
      <c r="U3" s="218"/>
      <c r="V3" s="218"/>
      <c r="W3" s="218"/>
      <c r="X3" s="218"/>
      <c r="Y3" s="219"/>
      <c r="Z3" s="219"/>
    </row>
    <row r="4" spans="1:108" s="102" customFormat="1" ht="15" customHeight="1" x14ac:dyDescent="0.3">
      <c r="A4" s="113"/>
      <c r="F4" s="113"/>
      <c r="G4" s="222"/>
      <c r="H4" s="222"/>
      <c r="I4" s="222"/>
      <c r="J4" s="222"/>
      <c r="K4" s="222"/>
      <c r="L4" s="257"/>
      <c r="M4" s="101"/>
      <c r="N4" s="101"/>
      <c r="O4" s="101"/>
      <c r="P4" s="101"/>
      <c r="Q4" s="101"/>
      <c r="R4" s="101"/>
      <c r="S4" s="218"/>
      <c r="T4" s="218"/>
      <c r="U4" s="218"/>
      <c r="V4" s="218"/>
      <c r="W4" s="218"/>
      <c r="X4" s="218"/>
      <c r="Y4" s="219"/>
      <c r="Z4" s="219"/>
    </row>
    <row r="5" spans="1:108" s="102" customFormat="1" ht="15" customHeight="1" x14ac:dyDescent="0.3">
      <c r="A5" s="113"/>
      <c r="F5" s="113"/>
      <c r="G5" s="222"/>
      <c r="H5" s="222"/>
      <c r="I5" s="222"/>
      <c r="J5" s="222"/>
      <c r="K5" s="222"/>
      <c r="L5" s="257"/>
      <c r="M5" s="101"/>
      <c r="N5" s="101"/>
      <c r="O5" s="101"/>
      <c r="P5" s="101"/>
      <c r="Q5" s="101"/>
      <c r="R5" s="101"/>
      <c r="S5" s="218"/>
      <c r="T5" s="218"/>
      <c r="U5" s="218"/>
      <c r="V5" s="218"/>
      <c r="W5" s="218"/>
      <c r="X5" s="218"/>
      <c r="Y5" s="219"/>
      <c r="Z5" s="219"/>
    </row>
    <row r="6" spans="1:108" s="102" customFormat="1" ht="15" customHeight="1" x14ac:dyDescent="0.3">
      <c r="A6" s="113"/>
      <c r="F6" s="113"/>
      <c r="G6" s="222"/>
      <c r="H6" s="222"/>
      <c r="I6" s="222"/>
      <c r="J6" s="222"/>
      <c r="K6" s="222"/>
      <c r="L6" s="257"/>
      <c r="M6" s="101"/>
      <c r="N6" s="101"/>
      <c r="O6" s="101"/>
      <c r="P6" s="101"/>
      <c r="Q6" s="101"/>
      <c r="R6" s="101"/>
      <c r="S6" s="218"/>
      <c r="T6" s="218"/>
      <c r="U6" s="218"/>
      <c r="V6" s="218"/>
      <c r="W6" s="218"/>
      <c r="X6" s="218"/>
      <c r="Y6" s="219"/>
      <c r="Z6" s="219"/>
    </row>
    <row r="7" spans="1:108" s="102" customFormat="1" ht="15" customHeight="1" x14ac:dyDescent="0.3">
      <c r="A7" s="113"/>
      <c r="F7" s="113"/>
      <c r="G7" s="222"/>
      <c r="H7" s="222"/>
      <c r="I7" s="222"/>
      <c r="J7" s="222"/>
      <c r="K7" s="222"/>
      <c r="L7" s="257"/>
      <c r="M7" s="101"/>
      <c r="N7" s="101"/>
      <c r="O7" s="101"/>
      <c r="P7" s="101"/>
      <c r="Q7" s="101"/>
      <c r="R7" s="101"/>
      <c r="S7" s="218"/>
      <c r="T7" s="218"/>
      <c r="U7" s="218"/>
      <c r="V7" s="218"/>
      <c r="W7" s="218"/>
      <c r="X7" s="218"/>
      <c r="Y7" s="219"/>
      <c r="Z7" s="219"/>
    </row>
    <row r="8" spans="1:108" s="102" customFormat="1" ht="15" customHeight="1" x14ac:dyDescent="0.3">
      <c r="A8" s="11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96"/>
      <c r="S8" s="218"/>
      <c r="T8" s="218"/>
      <c r="U8" s="218"/>
      <c r="V8" s="218"/>
      <c r="W8" s="218"/>
      <c r="X8" s="218"/>
      <c r="Y8" s="219"/>
      <c r="Z8" s="219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5"/>
      <c r="AM8" s="225"/>
      <c r="AN8" s="225"/>
      <c r="AO8" s="225"/>
      <c r="AP8" s="225"/>
    </row>
    <row r="9" spans="1:108" s="102" customFormat="1" ht="15" customHeight="1" x14ac:dyDescent="0.3">
      <c r="A9" s="113"/>
      <c r="B9" s="573" t="s">
        <v>69</v>
      </c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218"/>
      <c r="T9" s="218"/>
      <c r="U9" s="218"/>
      <c r="V9" s="218"/>
      <c r="W9" s="218"/>
      <c r="X9" s="218"/>
      <c r="Y9" s="219"/>
      <c r="Z9" s="219"/>
      <c r="AB9" s="226"/>
      <c r="AC9" s="226"/>
      <c r="AD9" s="226"/>
      <c r="AE9" s="226"/>
      <c r="AF9" s="226"/>
      <c r="AG9" s="226"/>
      <c r="AH9" s="226"/>
      <c r="AI9" s="226"/>
      <c r="AJ9" s="226"/>
      <c r="AK9" s="226"/>
    </row>
    <row r="10" spans="1:108" s="102" customFormat="1" ht="15" customHeight="1" x14ac:dyDescent="0.3">
      <c r="A10" s="11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218"/>
      <c r="T10" s="218"/>
      <c r="U10" s="218"/>
      <c r="V10" s="218"/>
      <c r="W10" s="218"/>
      <c r="X10" s="218"/>
      <c r="Y10" s="219"/>
      <c r="Z10" s="219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</row>
    <row r="11" spans="1:108" s="102" customFormat="1" ht="15" customHeight="1" x14ac:dyDescent="0.3">
      <c r="A11" s="11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113"/>
      <c r="T11" s="113"/>
      <c r="U11" s="113"/>
      <c r="V11" s="113"/>
      <c r="W11" s="113"/>
      <c r="X11" s="113"/>
      <c r="Y11" s="113"/>
      <c r="Z11" s="113"/>
    </row>
    <row r="12" spans="1:108" s="102" customFormat="1" ht="15" customHeight="1" x14ac:dyDescent="0.3">
      <c r="A12" s="11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113"/>
      <c r="T12" s="113"/>
      <c r="U12" s="113"/>
      <c r="V12" s="113"/>
      <c r="W12" s="113"/>
      <c r="X12" s="113"/>
      <c r="Y12" s="113"/>
      <c r="Z12" s="113"/>
    </row>
    <row r="13" spans="1:108" s="102" customFormat="1" ht="15" customHeight="1" x14ac:dyDescent="0.3">
      <c r="A13" s="11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218"/>
      <c r="T13" s="218"/>
      <c r="U13" s="218"/>
      <c r="V13" s="218"/>
      <c r="W13" s="218"/>
      <c r="X13" s="218"/>
      <c r="Y13" s="219"/>
      <c r="Z13" s="219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</row>
    <row r="14" spans="1:108" s="102" customFormat="1" ht="15" customHeight="1" x14ac:dyDescent="0.3">
      <c r="A14" s="11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218"/>
      <c r="T14" s="218"/>
      <c r="U14" s="218"/>
      <c r="V14" s="218"/>
      <c r="W14" s="218"/>
      <c r="X14" s="218"/>
      <c r="Y14" s="219"/>
      <c r="Z14" s="219"/>
      <c r="AB14" s="228"/>
      <c r="AC14" s="228"/>
      <c r="AE14" s="228"/>
      <c r="AH14" s="225"/>
      <c r="AI14" s="228"/>
      <c r="AJ14" s="225"/>
      <c r="AK14" s="225"/>
      <c r="AL14" s="225"/>
      <c r="AM14" s="225"/>
    </row>
    <row r="15" spans="1:108" s="102" customFormat="1" ht="15" customHeight="1" x14ac:dyDescent="0.3">
      <c r="A15" s="113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32"/>
      <c r="Q15" s="232"/>
      <c r="R15" s="232"/>
      <c r="S15" s="218"/>
      <c r="T15" s="218"/>
      <c r="U15" s="218"/>
      <c r="V15" s="218"/>
      <c r="W15" s="218"/>
      <c r="X15" s="218"/>
      <c r="Y15" s="219"/>
      <c r="Z15" s="219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</row>
    <row r="16" spans="1:108" s="102" customFormat="1" ht="15" customHeight="1" x14ac:dyDescent="0.3">
      <c r="A16" s="113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32"/>
      <c r="Q16" s="232"/>
      <c r="R16" s="232"/>
      <c r="S16" s="218"/>
      <c r="T16" s="218"/>
      <c r="U16" s="218"/>
      <c r="V16" s="218"/>
      <c r="W16" s="218"/>
      <c r="X16" s="218"/>
      <c r="Y16" s="219"/>
      <c r="Z16" s="219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</row>
    <row r="17" spans="1:38" s="102" customFormat="1" ht="15" customHeight="1" x14ac:dyDescent="0.3">
      <c r="A17" s="113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32"/>
      <c r="Q17" s="232"/>
      <c r="R17" s="232"/>
      <c r="S17" s="218"/>
      <c r="T17" s="218"/>
      <c r="U17" s="218"/>
      <c r="V17" s="218"/>
      <c r="W17" s="218"/>
      <c r="X17" s="218"/>
      <c r="Y17" s="219"/>
      <c r="Z17" s="219"/>
      <c r="AB17" s="228"/>
      <c r="AC17" s="228"/>
      <c r="AE17" s="228"/>
      <c r="AH17" s="225"/>
      <c r="AI17" s="228"/>
      <c r="AJ17" s="225"/>
      <c r="AK17" s="225"/>
    </row>
    <row r="18" spans="1:38" s="102" customFormat="1" ht="15" customHeight="1" x14ac:dyDescent="0.3">
      <c r="A18" s="113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32"/>
      <c r="Q18" s="232"/>
      <c r="R18" s="232"/>
      <c r="S18" s="218"/>
      <c r="T18" s="218"/>
      <c r="U18" s="218"/>
      <c r="V18" s="218"/>
      <c r="W18" s="218"/>
      <c r="X18" s="218"/>
      <c r="Y18" s="219"/>
      <c r="Z18" s="219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</row>
    <row r="19" spans="1:38" s="102" customFormat="1" ht="15" customHeight="1" x14ac:dyDescent="0.3">
      <c r="A19" s="113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32"/>
      <c r="Q19" s="232"/>
      <c r="R19" s="232"/>
      <c r="S19" s="218"/>
      <c r="T19" s="218"/>
      <c r="U19" s="218"/>
      <c r="V19" s="218"/>
      <c r="W19" s="218"/>
      <c r="X19" s="218"/>
      <c r="Y19" s="219"/>
      <c r="Z19" s="219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</row>
    <row r="20" spans="1:38" s="102" customFormat="1" ht="15" customHeight="1" x14ac:dyDescent="0.3">
      <c r="A20" s="113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32"/>
      <c r="Q20" s="232"/>
      <c r="R20" s="232">
        <v>12</v>
      </c>
      <c r="S20" s="218"/>
      <c r="T20" s="218"/>
      <c r="U20" s="218"/>
      <c r="V20" s="218"/>
      <c r="W20" s="218"/>
      <c r="X20" s="218"/>
      <c r="Y20" s="219"/>
      <c r="Z20" s="219"/>
      <c r="AB20" s="228"/>
      <c r="AC20" s="228"/>
      <c r="AE20" s="228"/>
      <c r="AH20" s="225"/>
      <c r="AI20" s="228"/>
      <c r="AJ20" s="225"/>
      <c r="AK20" s="225"/>
      <c r="AL20" s="231"/>
    </row>
    <row r="21" spans="1:38" s="102" customFormat="1" ht="15" customHeight="1" x14ac:dyDescent="0.3">
      <c r="A21" s="113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32"/>
      <c r="Q21" s="232"/>
      <c r="R21" s="232"/>
      <c r="S21" s="218"/>
      <c r="T21" s="218"/>
      <c r="U21" s="218"/>
      <c r="V21" s="218"/>
      <c r="W21" s="218"/>
      <c r="X21" s="218"/>
      <c r="Y21" s="219"/>
      <c r="Z21" s="219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</row>
    <row r="22" spans="1:38" s="102" customFormat="1" ht="15" customHeight="1" x14ac:dyDescent="0.3">
      <c r="A22" s="113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32"/>
      <c r="Q22" s="232"/>
      <c r="R22" s="232"/>
      <c r="S22" s="218"/>
      <c r="T22" s="218"/>
      <c r="U22" s="218"/>
      <c r="V22" s="218"/>
      <c r="W22" s="218"/>
      <c r="X22" s="218"/>
      <c r="Y22" s="219"/>
      <c r="Z22" s="219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102" customFormat="1" ht="15" customHeight="1" x14ac:dyDescent="0.3">
      <c r="A23" s="113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32"/>
      <c r="Q23" s="232"/>
      <c r="R23" s="232">
        <v>15</v>
      </c>
      <c r="S23" s="218"/>
      <c r="T23" s="218"/>
      <c r="U23" s="218"/>
      <c r="V23" s="218"/>
      <c r="W23" s="218"/>
      <c r="X23" s="218"/>
      <c r="Y23" s="219"/>
      <c r="Z23" s="219"/>
      <c r="AB23" s="228"/>
      <c r="AC23" s="228"/>
      <c r="AE23" s="228"/>
      <c r="AH23" s="225"/>
      <c r="AI23" s="228"/>
      <c r="AJ23" s="225"/>
      <c r="AK23" s="225"/>
      <c r="AL23" s="225"/>
    </row>
    <row r="24" spans="1:38" s="102" customFormat="1" ht="15" customHeight="1" x14ac:dyDescent="0.3">
      <c r="A24" s="113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32"/>
      <c r="Q24" s="232"/>
      <c r="R24" s="232"/>
      <c r="S24" s="218"/>
      <c r="T24" s="218"/>
      <c r="U24" s="218"/>
      <c r="V24" s="218"/>
      <c r="W24" s="218"/>
      <c r="X24" s="218"/>
      <c r="Y24" s="219"/>
      <c r="Z24" s="219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5"/>
    </row>
    <row r="25" spans="1:38" s="102" customFormat="1" ht="15" customHeight="1" x14ac:dyDescent="0.3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01"/>
      <c r="P25" s="218"/>
      <c r="Q25" s="218"/>
      <c r="R25" s="218"/>
      <c r="S25" s="218"/>
      <c r="T25" s="218"/>
      <c r="U25" s="218"/>
      <c r="V25" s="218"/>
      <c r="W25" s="218"/>
      <c r="X25" s="218"/>
      <c r="Y25" s="219"/>
      <c r="Z25" s="219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5"/>
    </row>
    <row r="26" spans="1:38" s="102" customFormat="1" ht="15" customHeight="1" x14ac:dyDescent="0.3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01"/>
      <c r="P26" s="218"/>
      <c r="Q26" s="218"/>
      <c r="R26" s="218">
        <v>25</v>
      </c>
      <c r="S26" s="218"/>
      <c r="T26" s="218"/>
      <c r="U26" s="218"/>
      <c r="V26" s="218"/>
      <c r="W26" s="218"/>
      <c r="X26" s="218"/>
      <c r="Y26" s="219"/>
      <c r="Z26" s="219"/>
      <c r="AB26" s="228"/>
      <c r="AC26" s="228"/>
      <c r="AE26" s="228"/>
      <c r="AH26" s="225"/>
      <c r="AI26" s="228"/>
      <c r="AJ26" s="225"/>
      <c r="AK26" s="225"/>
      <c r="AL26" s="225"/>
    </row>
    <row r="27" spans="1:38" s="102" customFormat="1" ht="15" customHeight="1" x14ac:dyDescent="0.3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01"/>
      <c r="P27" s="218"/>
      <c r="Q27" s="218"/>
      <c r="R27" s="218"/>
      <c r="S27" s="218"/>
      <c r="T27" s="218"/>
      <c r="U27" s="218"/>
      <c r="V27" s="218"/>
      <c r="W27" s="218"/>
      <c r="X27" s="218"/>
      <c r="Y27" s="219"/>
      <c r="Z27" s="219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ht="15" customHeight="1" x14ac:dyDescent="0.3">
      <c r="B28" s="295"/>
      <c r="C28" s="29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151"/>
    </row>
    <row r="29" spans="1:38" ht="15" customHeight="1" x14ac:dyDescent="0.3">
      <c r="B29" s="295"/>
      <c r="C29" s="295"/>
      <c r="R29" s="218">
        <v>35</v>
      </c>
      <c r="AB29" s="237"/>
      <c r="AC29" s="237"/>
      <c r="AE29" s="237"/>
      <c r="AH29" s="233"/>
      <c r="AI29" s="237"/>
      <c r="AJ29" s="233"/>
      <c r="AK29" s="233"/>
      <c r="AL29" s="151"/>
    </row>
    <row r="30" spans="1:38" ht="15" customHeight="1" x14ac:dyDescent="0.3">
      <c r="B30" s="295"/>
      <c r="C30" s="295"/>
      <c r="AB30" s="237"/>
      <c r="AC30" s="237"/>
      <c r="AE30" s="237"/>
      <c r="AH30" s="233"/>
      <c r="AI30" s="237"/>
      <c r="AJ30" s="233"/>
      <c r="AK30" s="233"/>
      <c r="AL30" s="151"/>
    </row>
    <row r="31" spans="1:38" ht="15" customHeight="1" x14ac:dyDescent="0.3">
      <c r="B31" s="574" t="s">
        <v>186</v>
      </c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5" t="s">
        <v>187</v>
      </c>
      <c r="R31" s="575"/>
      <c r="AB31" s="237"/>
      <c r="AC31" s="237"/>
      <c r="AE31" s="237"/>
      <c r="AH31" s="233"/>
      <c r="AI31" s="237"/>
      <c r="AJ31" s="233"/>
      <c r="AK31" s="233"/>
    </row>
    <row r="32" spans="1:38" ht="15" customHeight="1" x14ac:dyDescent="0.3"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5"/>
      <c r="R32" s="575"/>
      <c r="AB32" s="237"/>
      <c r="AC32" s="237"/>
      <c r="AE32" s="237"/>
      <c r="AH32" s="233"/>
      <c r="AI32" s="237"/>
      <c r="AJ32" s="233"/>
      <c r="AK32" s="233"/>
    </row>
    <row r="33" spans="2:38" ht="15" customHeight="1" x14ac:dyDescent="0.3">
      <c r="B33" s="574"/>
      <c r="C33" s="574"/>
      <c r="D33" s="574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5"/>
      <c r="R33" s="575"/>
      <c r="AB33" s="237"/>
      <c r="AC33" s="237"/>
      <c r="AE33" s="237"/>
      <c r="AH33" s="233"/>
      <c r="AI33" s="237"/>
      <c r="AJ33" s="233"/>
      <c r="AK33" s="233"/>
      <c r="AL33" s="234"/>
    </row>
    <row r="34" spans="2:38" ht="15" customHeight="1" x14ac:dyDescent="0.3"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5"/>
      <c r="R34" s="575"/>
      <c r="AB34" s="237"/>
      <c r="AC34" s="237"/>
      <c r="AE34" s="237"/>
      <c r="AH34" s="233"/>
      <c r="AI34" s="237"/>
      <c r="AJ34" s="233"/>
      <c r="AK34" s="233"/>
      <c r="AL34" s="151"/>
    </row>
    <row r="35" spans="2:38" ht="15" customHeight="1" x14ac:dyDescent="0.3">
      <c r="R35" s="218">
        <v>47</v>
      </c>
      <c r="AB35" s="237"/>
      <c r="AC35" s="237"/>
      <c r="AE35" s="237"/>
      <c r="AH35" s="233"/>
      <c r="AI35" s="237"/>
      <c r="AJ35" s="233"/>
      <c r="AK35" s="233"/>
      <c r="AL35" s="151"/>
    </row>
    <row r="36" spans="2:38" ht="15" customHeight="1" x14ac:dyDescent="0.3">
      <c r="AB36" s="237"/>
      <c r="AC36" s="237"/>
      <c r="AE36" s="237"/>
      <c r="AH36" s="233"/>
      <c r="AI36" s="237"/>
      <c r="AJ36" s="233"/>
      <c r="AK36" s="233"/>
      <c r="AL36" s="151"/>
    </row>
    <row r="37" spans="2:38" ht="15" customHeight="1" x14ac:dyDescent="0.3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32"/>
      <c r="Q37" s="232"/>
      <c r="R37" s="232"/>
      <c r="AB37" s="237"/>
      <c r="AC37" s="237"/>
      <c r="AE37" s="237"/>
      <c r="AH37" s="233"/>
      <c r="AI37" s="237"/>
      <c r="AJ37" s="233"/>
      <c r="AK37" s="233"/>
      <c r="AL37" s="151"/>
    </row>
    <row r="38" spans="2:38" ht="15" customHeight="1" x14ac:dyDescent="0.3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32"/>
      <c r="Q38" s="232"/>
      <c r="R38" s="232"/>
      <c r="AB38" s="237"/>
      <c r="AC38" s="237"/>
      <c r="AE38" s="237"/>
      <c r="AH38" s="233"/>
      <c r="AI38" s="237"/>
      <c r="AJ38" s="233"/>
      <c r="AK38" s="233"/>
      <c r="AL38" s="151"/>
    </row>
    <row r="39" spans="2:38" ht="15" customHeight="1" x14ac:dyDescent="0.3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32"/>
      <c r="Q39" s="232"/>
      <c r="R39" s="232"/>
      <c r="AB39" s="237"/>
      <c r="AC39" s="237"/>
      <c r="AE39" s="237"/>
      <c r="AH39" s="233"/>
      <c r="AI39" s="237"/>
      <c r="AJ39" s="233"/>
      <c r="AK39" s="233"/>
      <c r="AL39" s="151"/>
    </row>
    <row r="40" spans="2:38" ht="15" customHeight="1" x14ac:dyDescent="0.3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32"/>
      <c r="Q40" s="232"/>
      <c r="R40" s="232"/>
      <c r="AB40" s="237"/>
      <c r="AC40" s="237"/>
      <c r="AE40" s="237"/>
      <c r="AH40" s="233"/>
      <c r="AI40" s="237"/>
      <c r="AJ40" s="233"/>
      <c r="AK40" s="233"/>
      <c r="AL40" s="151"/>
    </row>
    <row r="41" spans="2:38" ht="15" customHeight="1" x14ac:dyDescent="0.3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  <c r="Q41" s="232"/>
      <c r="R41" s="232"/>
      <c r="AB41" s="237"/>
      <c r="AC41" s="237"/>
      <c r="AE41" s="237"/>
      <c r="AH41" s="233"/>
      <c r="AI41" s="237"/>
      <c r="AJ41" s="233"/>
      <c r="AK41" s="233"/>
      <c r="AL41" s="151"/>
    </row>
    <row r="42" spans="2:38" ht="15" customHeight="1" x14ac:dyDescent="0.3">
      <c r="B42" s="576"/>
      <c r="C42" s="576"/>
      <c r="D42" s="576"/>
      <c r="E42" s="576"/>
      <c r="F42" s="576"/>
      <c r="G42" s="576"/>
      <c r="H42" s="576"/>
      <c r="I42" s="576"/>
      <c r="J42" s="293"/>
      <c r="K42" s="577"/>
      <c r="L42" s="577"/>
      <c r="M42" s="577"/>
      <c r="N42" s="577"/>
      <c r="O42" s="577"/>
      <c r="P42" s="577"/>
      <c r="Q42" s="577"/>
      <c r="R42" s="577"/>
      <c r="AB42" s="237"/>
      <c r="AC42" s="237"/>
      <c r="AE42" s="237"/>
      <c r="AH42" s="233"/>
      <c r="AI42" s="237"/>
      <c r="AJ42" s="233"/>
      <c r="AK42" s="233"/>
      <c r="AL42" s="151"/>
    </row>
    <row r="43" spans="2:38" ht="15" customHeight="1" x14ac:dyDescent="0.3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32"/>
      <c r="Q43" s="232"/>
      <c r="R43" s="232"/>
      <c r="AB43" s="237"/>
      <c r="AC43" s="237"/>
      <c r="AE43" s="237"/>
      <c r="AH43" s="233"/>
      <c r="AI43" s="237"/>
      <c r="AJ43" s="233"/>
      <c r="AK43" s="233"/>
      <c r="AL43" s="151"/>
    </row>
    <row r="44" spans="2:38" ht="15" customHeight="1" x14ac:dyDescent="0.3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32"/>
      <c r="Q44" s="232"/>
      <c r="R44" s="232"/>
      <c r="AB44" s="237"/>
      <c r="AC44" s="237"/>
      <c r="AE44" s="237"/>
      <c r="AH44" s="233"/>
      <c r="AI44" s="237"/>
      <c r="AJ44" s="233"/>
      <c r="AK44" s="233"/>
      <c r="AL44" s="151"/>
    </row>
    <row r="45" spans="2:38" ht="15" customHeight="1" x14ac:dyDescent="0.3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32"/>
      <c r="Q45" s="232"/>
      <c r="R45" s="232"/>
      <c r="AB45" s="237"/>
      <c r="AC45" s="237"/>
      <c r="AE45" s="237"/>
      <c r="AH45" s="233"/>
      <c r="AI45" s="237"/>
      <c r="AJ45" s="233"/>
      <c r="AK45" s="233"/>
      <c r="AL45" s="151"/>
    </row>
    <row r="46" spans="2:38" ht="15" customHeight="1" x14ac:dyDescent="0.3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32"/>
      <c r="Q46" s="232"/>
      <c r="R46" s="232"/>
      <c r="AB46" s="237"/>
      <c r="AC46" s="237"/>
      <c r="AE46" s="237"/>
      <c r="AH46" s="233"/>
      <c r="AI46" s="237"/>
      <c r="AJ46" s="233"/>
      <c r="AK46" s="233"/>
      <c r="AL46" s="151"/>
    </row>
    <row r="47" spans="2:38" ht="15" customHeight="1" x14ac:dyDescent="0.3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32"/>
      <c r="Q47" s="232"/>
      <c r="R47" s="232"/>
      <c r="AB47" s="237"/>
      <c r="AC47" s="237"/>
      <c r="AE47" s="237"/>
      <c r="AH47" s="233"/>
      <c r="AI47" s="237"/>
      <c r="AJ47" s="233"/>
      <c r="AK47" s="233"/>
      <c r="AL47" s="151"/>
    </row>
    <row r="48" spans="2:38" ht="15" customHeight="1" x14ac:dyDescent="0.3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32"/>
      <c r="Q48" s="232"/>
      <c r="R48" s="232"/>
      <c r="AB48" s="237"/>
      <c r="AC48" s="237"/>
      <c r="AE48" s="237"/>
      <c r="AH48" s="233"/>
      <c r="AI48" s="237"/>
      <c r="AJ48" s="233"/>
      <c r="AK48" s="233"/>
    </row>
    <row r="49" spans="1:43" ht="15" customHeight="1" x14ac:dyDescent="0.3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32"/>
      <c r="Q49" s="232"/>
      <c r="R49" s="232"/>
      <c r="AB49" s="237"/>
      <c r="AC49" s="237"/>
      <c r="AE49" s="237"/>
      <c r="AH49" s="233"/>
      <c r="AI49" s="237"/>
      <c r="AJ49" s="233"/>
      <c r="AK49" s="233"/>
    </row>
    <row r="50" spans="1:43" ht="15" customHeight="1" x14ac:dyDescent="0.3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32"/>
      <c r="Q50" s="232"/>
      <c r="R50" s="232"/>
      <c r="AB50" s="237"/>
      <c r="AC50" s="237"/>
      <c r="AE50" s="237"/>
      <c r="AH50" s="233"/>
      <c r="AI50" s="237"/>
      <c r="AJ50" s="233"/>
      <c r="AK50" s="233"/>
    </row>
    <row r="51" spans="1:43" ht="15" customHeight="1" x14ac:dyDescent="0.3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32"/>
      <c r="Q51" s="232"/>
      <c r="R51" s="232"/>
      <c r="AB51" s="237"/>
      <c r="AC51" s="237"/>
      <c r="AE51" s="237"/>
      <c r="AH51" s="233"/>
      <c r="AI51" s="237"/>
      <c r="AJ51" s="233"/>
      <c r="AK51" s="233"/>
    </row>
    <row r="52" spans="1:43" ht="15" customHeight="1" x14ac:dyDescent="0.3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32"/>
      <c r="Q52" s="232"/>
      <c r="R52" s="232"/>
      <c r="AB52" s="237"/>
      <c r="AC52" s="237"/>
      <c r="AE52" s="237"/>
      <c r="AH52" s="233"/>
      <c r="AI52" s="237"/>
      <c r="AJ52" s="233"/>
      <c r="AK52" s="233"/>
    </row>
    <row r="53" spans="1:43" ht="15" customHeight="1" x14ac:dyDescent="0.3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32"/>
      <c r="Q53" s="232"/>
      <c r="R53" s="232"/>
      <c r="AB53" s="237"/>
      <c r="AC53" s="237"/>
      <c r="AE53" s="237"/>
      <c r="AH53" s="233"/>
      <c r="AI53" s="237"/>
      <c r="AJ53" s="233"/>
      <c r="AK53" s="233"/>
    </row>
    <row r="54" spans="1:43" ht="15" customHeight="1" x14ac:dyDescent="0.3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32"/>
      <c r="Q54" s="232"/>
      <c r="R54" s="232"/>
      <c r="AA54" s="219"/>
      <c r="AB54" s="219"/>
      <c r="AC54" s="237"/>
      <c r="AE54" s="237"/>
      <c r="AH54" s="233"/>
      <c r="AI54" s="237"/>
      <c r="AJ54" s="233"/>
      <c r="AK54" s="233"/>
    </row>
    <row r="55" spans="1:43" ht="15" customHeight="1" x14ac:dyDescent="0.3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32"/>
      <c r="Q55" s="232"/>
      <c r="R55" s="232"/>
      <c r="AB55" s="237"/>
      <c r="AC55" s="237"/>
      <c r="AE55" s="237"/>
      <c r="AH55" s="233"/>
      <c r="AI55" s="237"/>
      <c r="AJ55" s="233"/>
      <c r="AK55" s="233"/>
    </row>
    <row r="56" spans="1:43" ht="15" customHeight="1" x14ac:dyDescent="0.3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32"/>
      <c r="Q56" s="232"/>
      <c r="R56" s="232"/>
      <c r="AB56" s="237"/>
      <c r="AC56" s="237"/>
      <c r="AE56" s="237"/>
      <c r="AH56" s="233"/>
      <c r="AI56" s="237"/>
      <c r="AJ56" s="233"/>
      <c r="AK56" s="233"/>
    </row>
    <row r="57" spans="1:43" ht="15" customHeight="1" x14ac:dyDescent="0.3">
      <c r="B57" s="294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32"/>
      <c r="Q57" s="232"/>
      <c r="R57" s="232"/>
      <c r="AB57" s="237"/>
      <c r="AC57" s="237"/>
      <c r="AE57" s="237"/>
      <c r="AH57" s="233"/>
      <c r="AI57" s="237"/>
      <c r="AJ57" s="233"/>
      <c r="AK57" s="233"/>
    </row>
    <row r="58" spans="1:43" ht="15" customHeight="1" x14ac:dyDescent="0.3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32"/>
      <c r="Q58" s="232"/>
      <c r="R58" s="232"/>
      <c r="AB58" s="237"/>
      <c r="AC58" s="237"/>
      <c r="AE58" s="237"/>
      <c r="AH58" s="233"/>
      <c r="AI58" s="237"/>
      <c r="AJ58" s="233"/>
      <c r="AK58" s="233"/>
    </row>
    <row r="59" spans="1:43" ht="15" customHeight="1" x14ac:dyDescent="0.3">
      <c r="A59" s="101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32"/>
      <c r="Q59" s="232"/>
      <c r="R59" s="232"/>
      <c r="AB59" s="237"/>
      <c r="AC59" s="237"/>
      <c r="AE59" s="237"/>
      <c r="AH59" s="233"/>
      <c r="AI59" s="237"/>
      <c r="AJ59" s="233"/>
      <c r="AK59" s="233"/>
    </row>
    <row r="60" spans="1:43" s="101" customFormat="1" ht="15" customHeight="1" x14ac:dyDescent="0.3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32"/>
      <c r="Q60" s="232"/>
      <c r="R60" s="232"/>
      <c r="S60" s="218"/>
      <c r="T60" s="218"/>
      <c r="U60" s="218"/>
      <c r="V60" s="218"/>
      <c r="W60" s="218"/>
      <c r="X60" s="218"/>
      <c r="Y60" s="219"/>
      <c r="Z60" s="219"/>
      <c r="AA60" s="102"/>
      <c r="AB60" s="237"/>
      <c r="AC60" s="237"/>
      <c r="AD60" s="1"/>
      <c r="AE60" s="237"/>
      <c r="AF60" s="1"/>
      <c r="AG60" s="1"/>
      <c r="AH60" s="233"/>
      <c r="AI60" s="237"/>
      <c r="AJ60" s="233"/>
      <c r="AK60" s="233"/>
      <c r="AL60" s="113"/>
      <c r="AM60" s="113"/>
      <c r="AN60" s="113"/>
      <c r="AO60" s="113"/>
      <c r="AP60" s="113"/>
      <c r="AQ60" s="113"/>
    </row>
    <row r="61" spans="1:43" ht="15" customHeight="1" x14ac:dyDescent="0.3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32"/>
      <c r="Q61" s="232"/>
      <c r="R61" s="232"/>
      <c r="AB61" s="237"/>
      <c r="AC61" s="237"/>
      <c r="AE61" s="237"/>
      <c r="AH61" s="233"/>
      <c r="AI61" s="237"/>
      <c r="AJ61" s="233"/>
      <c r="AK61" s="233"/>
    </row>
    <row r="62" spans="1:43" ht="15" customHeight="1" x14ac:dyDescent="0.3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32"/>
      <c r="Q62" s="232"/>
      <c r="R62" s="232"/>
      <c r="AB62" s="237"/>
      <c r="AC62" s="237"/>
      <c r="AE62" s="237"/>
      <c r="AH62" s="233"/>
      <c r="AI62" s="237"/>
      <c r="AJ62" s="233"/>
      <c r="AK62" s="233"/>
    </row>
    <row r="63" spans="1:43" ht="15" customHeight="1" x14ac:dyDescent="0.3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32"/>
      <c r="Q63" s="232"/>
      <c r="R63" s="232"/>
      <c r="AB63" s="237"/>
      <c r="AC63" s="237"/>
      <c r="AE63" s="237"/>
      <c r="AH63" s="233"/>
      <c r="AI63" s="237"/>
      <c r="AJ63" s="233"/>
      <c r="AK63" s="233"/>
      <c r="AN63" s="101"/>
      <c r="AO63" s="101"/>
      <c r="AP63" s="101"/>
      <c r="AQ63" s="101"/>
    </row>
    <row r="64" spans="1:43" ht="15" customHeight="1" x14ac:dyDescent="0.3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32"/>
      <c r="Q64" s="232"/>
      <c r="R64" s="232"/>
      <c r="AB64" s="237"/>
      <c r="AC64" s="237"/>
      <c r="AE64" s="237"/>
      <c r="AH64" s="233"/>
      <c r="AI64" s="237"/>
      <c r="AJ64" s="233"/>
      <c r="AK64" s="233"/>
    </row>
    <row r="65" spans="1:37" ht="15" customHeight="1" x14ac:dyDescent="0.3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32"/>
      <c r="Q65" s="232"/>
      <c r="R65" s="232"/>
      <c r="AB65" s="237"/>
      <c r="AC65" s="237"/>
      <c r="AE65" s="237"/>
      <c r="AH65" s="233"/>
      <c r="AI65" s="237"/>
      <c r="AJ65" s="233"/>
      <c r="AK65" s="233"/>
    </row>
    <row r="66" spans="1:37" ht="15" customHeight="1" x14ac:dyDescent="0.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AB66" s="237"/>
      <c r="AC66" s="237"/>
      <c r="AE66" s="237"/>
      <c r="AH66" s="233"/>
      <c r="AI66" s="237"/>
      <c r="AJ66" s="233"/>
      <c r="AK66" s="233"/>
    </row>
    <row r="67" spans="1:37" ht="15" customHeight="1" x14ac:dyDescent="0.3">
      <c r="AB67" s="237"/>
      <c r="AC67" s="237"/>
      <c r="AE67" s="237"/>
      <c r="AH67" s="233"/>
      <c r="AI67" s="237"/>
      <c r="AJ67" s="233"/>
      <c r="AK67" s="233"/>
    </row>
    <row r="68" spans="1:37" ht="15" customHeight="1" x14ac:dyDescent="0.3">
      <c r="AB68" s="237"/>
      <c r="AC68" s="237"/>
      <c r="AE68" s="237"/>
      <c r="AH68" s="233"/>
      <c r="AI68" s="237"/>
      <c r="AJ68" s="233"/>
      <c r="AK68" s="233"/>
    </row>
    <row r="69" spans="1:37" ht="15" customHeight="1" x14ac:dyDescent="0.3">
      <c r="AB69" s="237"/>
      <c r="AC69" s="237"/>
      <c r="AE69" s="237"/>
      <c r="AH69" s="233"/>
      <c r="AI69" s="237"/>
      <c r="AJ69" s="233"/>
      <c r="AK69" s="233"/>
    </row>
    <row r="70" spans="1:37" ht="15" customHeight="1" x14ac:dyDescent="0.3">
      <c r="AB70" s="237"/>
      <c r="AC70" s="237"/>
      <c r="AE70" s="237"/>
      <c r="AH70" s="233"/>
      <c r="AI70" s="237"/>
      <c r="AJ70" s="233"/>
      <c r="AK70" s="233"/>
    </row>
    <row r="71" spans="1:37" ht="15" customHeight="1" x14ac:dyDescent="0.3">
      <c r="AB71" s="237"/>
      <c r="AC71" s="237"/>
      <c r="AE71" s="237"/>
      <c r="AH71" s="233"/>
      <c r="AI71" s="237"/>
      <c r="AJ71" s="233"/>
      <c r="AK71" s="233"/>
    </row>
    <row r="72" spans="1:37" ht="15" customHeight="1" x14ac:dyDescent="0.3">
      <c r="AB72" s="237"/>
      <c r="AC72" s="237"/>
      <c r="AE72" s="237"/>
      <c r="AH72" s="233"/>
      <c r="AI72" s="237"/>
      <c r="AJ72" s="233"/>
      <c r="AK72" s="233"/>
    </row>
    <row r="73" spans="1:37" ht="15" customHeight="1" x14ac:dyDescent="0.3">
      <c r="AB73" s="237"/>
      <c r="AC73" s="237"/>
      <c r="AE73" s="237"/>
      <c r="AH73" s="233"/>
      <c r="AI73" s="237"/>
      <c r="AJ73" s="233"/>
      <c r="AK73" s="233"/>
    </row>
    <row r="74" spans="1:37" ht="15" customHeight="1" x14ac:dyDescent="0.3">
      <c r="AB74" s="237"/>
      <c r="AC74" s="237"/>
      <c r="AE74" s="237"/>
      <c r="AH74" s="233"/>
      <c r="AI74" s="237"/>
      <c r="AJ74" s="233"/>
      <c r="AK74" s="233"/>
    </row>
    <row r="75" spans="1:37" ht="15" customHeight="1" x14ac:dyDescent="0.3">
      <c r="AB75" s="237"/>
      <c r="AC75" s="237"/>
      <c r="AE75" s="237"/>
      <c r="AH75" s="233"/>
      <c r="AI75" s="237"/>
      <c r="AJ75" s="233"/>
      <c r="AK75" s="233"/>
    </row>
    <row r="76" spans="1:37" ht="15" customHeight="1" x14ac:dyDescent="0.3">
      <c r="AB76" s="237"/>
      <c r="AC76" s="237"/>
      <c r="AE76" s="237"/>
      <c r="AH76" s="233"/>
      <c r="AI76" s="237"/>
      <c r="AJ76" s="233"/>
      <c r="AK76" s="233"/>
    </row>
    <row r="77" spans="1:37" ht="15" customHeight="1" x14ac:dyDescent="0.3">
      <c r="AB77" s="237"/>
      <c r="AC77" s="237"/>
      <c r="AE77" s="237"/>
      <c r="AH77" s="233"/>
      <c r="AI77" s="237"/>
      <c r="AJ77" s="233"/>
      <c r="AK77" s="233"/>
    </row>
    <row r="78" spans="1:37" ht="15" customHeight="1" x14ac:dyDescent="0.3">
      <c r="AB78" s="237"/>
      <c r="AC78" s="237"/>
      <c r="AE78" s="237"/>
      <c r="AH78" s="233"/>
      <c r="AI78" s="237"/>
      <c r="AJ78" s="233"/>
      <c r="AK78" s="233"/>
    </row>
    <row r="79" spans="1:37" ht="15" customHeight="1" x14ac:dyDescent="0.3">
      <c r="AB79" s="237"/>
      <c r="AC79" s="237"/>
      <c r="AE79" s="237"/>
      <c r="AH79" s="233"/>
      <c r="AI79" s="237"/>
      <c r="AJ79" s="233"/>
      <c r="AK79" s="233"/>
    </row>
    <row r="80" spans="1:37" ht="15" customHeight="1" x14ac:dyDescent="0.3">
      <c r="AB80" s="237"/>
      <c r="AC80" s="237"/>
      <c r="AE80" s="237"/>
      <c r="AH80" s="233"/>
      <c r="AI80" s="237"/>
      <c r="AJ80" s="233"/>
      <c r="AK80" s="233"/>
    </row>
    <row r="81" spans="28:37" s="113" customFormat="1" ht="15" customHeight="1" x14ac:dyDescent="0.3">
      <c r="AB81" s="237"/>
      <c r="AC81" s="237"/>
      <c r="AD81" s="1"/>
      <c r="AE81" s="237"/>
      <c r="AF81" s="1"/>
      <c r="AG81" s="1"/>
      <c r="AH81" s="233"/>
      <c r="AI81" s="237"/>
      <c r="AJ81" s="233"/>
      <c r="AK81" s="233"/>
    </row>
    <row r="82" spans="28:37" s="113" customFormat="1" ht="15" customHeight="1" x14ac:dyDescent="0.3">
      <c r="AB82" s="237"/>
      <c r="AC82" s="237"/>
      <c r="AD82" s="1"/>
      <c r="AE82" s="237"/>
      <c r="AF82" s="1"/>
      <c r="AG82" s="1"/>
      <c r="AH82" s="233"/>
      <c r="AI82" s="237"/>
      <c r="AJ82" s="233"/>
      <c r="AK82" s="233"/>
    </row>
    <row r="83" spans="28:37" s="113" customFormat="1" ht="15" customHeight="1" x14ac:dyDescent="0.3">
      <c r="AB83" s="237"/>
      <c r="AC83" s="237"/>
      <c r="AD83" s="1"/>
      <c r="AE83" s="237"/>
      <c r="AF83" s="1"/>
      <c r="AG83" s="1"/>
      <c r="AH83" s="233"/>
      <c r="AI83" s="237"/>
      <c r="AJ83" s="233"/>
      <c r="AK83" s="233"/>
    </row>
    <row r="84" spans="28:37" s="113" customFormat="1" ht="15" customHeight="1" x14ac:dyDescent="0.3">
      <c r="AB84" s="237"/>
      <c r="AC84" s="237"/>
      <c r="AD84" s="1"/>
      <c r="AE84" s="237"/>
      <c r="AF84" s="1"/>
      <c r="AG84" s="1"/>
      <c r="AH84" s="233"/>
      <c r="AI84" s="237"/>
      <c r="AJ84" s="233"/>
      <c r="AK84" s="233"/>
    </row>
    <row r="85" spans="28:37" s="113" customFormat="1" ht="15" customHeight="1" x14ac:dyDescent="0.3">
      <c r="AB85" s="237"/>
      <c r="AC85" s="237"/>
      <c r="AD85" s="1"/>
      <c r="AE85" s="237"/>
      <c r="AF85" s="1"/>
      <c r="AG85" s="1"/>
      <c r="AH85" s="233"/>
      <c r="AI85" s="237"/>
      <c r="AJ85" s="233"/>
      <c r="AK85" s="233"/>
    </row>
    <row r="86" spans="28:37" s="113" customFormat="1" ht="15" customHeight="1" x14ac:dyDescent="0.3">
      <c r="AB86" s="237"/>
      <c r="AC86" s="237"/>
      <c r="AD86" s="1"/>
      <c r="AE86" s="237"/>
      <c r="AF86" s="1"/>
      <c r="AG86" s="1"/>
      <c r="AH86" s="233"/>
      <c r="AI86" s="237"/>
      <c r="AJ86" s="233"/>
      <c r="AK86" s="233"/>
    </row>
    <row r="87" spans="28:37" s="113" customFormat="1" ht="15" customHeight="1" x14ac:dyDescent="0.3">
      <c r="AB87" s="237"/>
      <c r="AC87" s="237"/>
      <c r="AD87" s="1"/>
      <c r="AE87" s="237"/>
      <c r="AF87" s="1"/>
      <c r="AG87" s="1"/>
      <c r="AH87" s="233"/>
      <c r="AI87" s="237"/>
      <c r="AJ87" s="233"/>
      <c r="AK87" s="233"/>
    </row>
    <row r="88" spans="28:37" s="113" customFormat="1" ht="15" customHeight="1" x14ac:dyDescent="0.3">
      <c r="AB88" s="237"/>
      <c r="AC88" s="237"/>
      <c r="AD88" s="1"/>
      <c r="AE88" s="237"/>
      <c r="AF88" s="1"/>
      <c r="AG88" s="1"/>
      <c r="AH88" s="233"/>
      <c r="AI88" s="237"/>
      <c r="AJ88" s="233"/>
      <c r="AK88" s="233"/>
    </row>
    <row r="89" spans="28:37" s="113" customFormat="1" ht="15" customHeight="1" x14ac:dyDescent="0.3">
      <c r="AB89" s="237"/>
      <c r="AC89" s="237"/>
      <c r="AD89" s="1"/>
      <c r="AE89" s="237"/>
      <c r="AF89" s="1"/>
      <c r="AG89" s="1"/>
      <c r="AH89" s="233"/>
      <c r="AI89" s="237"/>
      <c r="AJ89" s="233"/>
      <c r="AK89" s="233"/>
    </row>
    <row r="90" spans="28:37" s="113" customFormat="1" ht="15" customHeight="1" x14ac:dyDescent="0.3">
      <c r="AB90" s="237"/>
      <c r="AC90" s="237"/>
      <c r="AD90" s="1"/>
      <c r="AE90" s="237"/>
      <c r="AF90" s="1"/>
      <c r="AG90" s="1"/>
      <c r="AH90" s="233"/>
      <c r="AI90" s="237"/>
      <c r="AJ90" s="233"/>
      <c r="AK90" s="233"/>
    </row>
    <row r="91" spans="28:37" s="113" customFormat="1" ht="15" customHeight="1" x14ac:dyDescent="0.3">
      <c r="AB91" s="237"/>
      <c r="AC91" s="237"/>
      <c r="AD91" s="1"/>
      <c r="AE91" s="237"/>
      <c r="AF91" s="1"/>
      <c r="AG91" s="1"/>
      <c r="AH91" s="233"/>
      <c r="AI91" s="237"/>
      <c r="AJ91" s="233"/>
      <c r="AK91" s="233"/>
    </row>
    <row r="92" spans="28:37" s="113" customFormat="1" ht="15" customHeight="1" x14ac:dyDescent="0.3">
      <c r="AB92" s="237"/>
      <c r="AC92" s="237"/>
      <c r="AD92" s="1"/>
      <c r="AE92" s="237"/>
      <c r="AF92" s="1"/>
      <c r="AG92" s="1"/>
      <c r="AH92" s="233"/>
      <c r="AI92" s="237"/>
      <c r="AJ92" s="233"/>
      <c r="AK92" s="233"/>
    </row>
    <row r="93" spans="28:37" s="113" customFormat="1" ht="15" customHeight="1" x14ac:dyDescent="0.3">
      <c r="AB93" s="237"/>
      <c r="AC93" s="237"/>
      <c r="AD93" s="1"/>
      <c r="AE93" s="237"/>
      <c r="AF93" s="1"/>
      <c r="AG93" s="1"/>
      <c r="AH93" s="233"/>
      <c r="AI93" s="237"/>
      <c r="AJ93" s="233"/>
      <c r="AK93" s="233"/>
    </row>
    <row r="94" spans="28:37" s="113" customFormat="1" ht="15" customHeight="1" x14ac:dyDescent="0.3">
      <c r="AB94" s="237"/>
      <c r="AC94" s="237"/>
      <c r="AD94" s="1"/>
      <c r="AE94" s="237"/>
      <c r="AF94" s="1"/>
      <c r="AG94" s="1"/>
      <c r="AH94" s="233"/>
      <c r="AI94" s="237"/>
      <c r="AJ94" s="233"/>
      <c r="AK94" s="233"/>
    </row>
    <row r="95" spans="28:37" s="113" customFormat="1" ht="15" customHeight="1" x14ac:dyDescent="0.3">
      <c r="AB95" s="237"/>
      <c r="AC95" s="237"/>
      <c r="AD95" s="1"/>
      <c r="AE95" s="237"/>
      <c r="AF95" s="1"/>
      <c r="AG95" s="1"/>
      <c r="AH95" s="233"/>
      <c r="AI95" s="237"/>
      <c r="AJ95" s="233"/>
      <c r="AK95" s="233"/>
    </row>
    <row r="96" spans="28:37" s="113" customFormat="1" ht="15" customHeight="1" x14ac:dyDescent="0.3">
      <c r="AB96" s="237"/>
      <c r="AC96" s="237"/>
      <c r="AD96" s="1"/>
      <c r="AE96" s="237"/>
      <c r="AF96" s="1"/>
      <c r="AG96" s="1"/>
      <c r="AH96" s="233"/>
      <c r="AI96" s="237"/>
      <c r="AJ96" s="233"/>
      <c r="AK96" s="233"/>
    </row>
    <row r="97" spans="27:37" s="113" customFormat="1" ht="15" customHeight="1" x14ac:dyDescent="0.3">
      <c r="AA97" s="102"/>
      <c r="AB97" s="237"/>
      <c r="AC97" s="237"/>
      <c r="AD97" s="1"/>
      <c r="AE97" s="237"/>
      <c r="AF97" s="1"/>
      <c r="AG97" s="1"/>
      <c r="AH97" s="233"/>
      <c r="AI97" s="237"/>
      <c r="AJ97" s="233"/>
      <c r="AK97" s="233"/>
    </row>
    <row r="98" spans="27:37" s="113" customFormat="1" ht="15" customHeight="1" x14ac:dyDescent="0.3">
      <c r="AA98" s="102"/>
      <c r="AB98" s="237"/>
      <c r="AC98" s="237"/>
      <c r="AD98" s="1"/>
      <c r="AE98" s="237"/>
      <c r="AF98" s="1"/>
      <c r="AG98" s="1"/>
      <c r="AH98" s="233"/>
      <c r="AI98" s="237"/>
      <c r="AJ98" s="233"/>
      <c r="AK98" s="233"/>
    </row>
    <row r="99" spans="27:37" s="113" customFormat="1" ht="15" customHeight="1" x14ac:dyDescent="0.3">
      <c r="AA99" s="102"/>
      <c r="AB99" s="237"/>
      <c r="AC99" s="237"/>
      <c r="AD99" s="1"/>
      <c r="AE99" s="237"/>
      <c r="AF99" s="1"/>
      <c r="AG99" s="1"/>
      <c r="AH99" s="233"/>
      <c r="AI99" s="237"/>
      <c r="AJ99" s="233"/>
      <c r="AK99" s="233"/>
    </row>
    <row r="100" spans="27:37" s="113" customFormat="1" ht="15" customHeight="1" x14ac:dyDescent="0.3">
      <c r="AA100" s="102"/>
      <c r="AB100" s="237"/>
      <c r="AC100" s="237"/>
      <c r="AD100" s="1"/>
      <c r="AE100" s="237"/>
      <c r="AF100" s="1"/>
      <c r="AG100" s="1"/>
      <c r="AH100" s="233"/>
      <c r="AI100" s="237"/>
      <c r="AJ100" s="233"/>
      <c r="AK100" s="233"/>
    </row>
    <row r="101" spans="27:37" s="113" customFormat="1" ht="15" customHeight="1" x14ac:dyDescent="0.3">
      <c r="AA101" s="247"/>
      <c r="AB101" s="237"/>
      <c r="AC101" s="237"/>
      <c r="AD101" s="1"/>
      <c r="AE101" s="237"/>
      <c r="AF101" s="1"/>
      <c r="AG101" s="1"/>
      <c r="AH101" s="233"/>
      <c r="AI101" s="237"/>
      <c r="AJ101" s="233"/>
      <c r="AK101" s="233"/>
    </row>
    <row r="102" spans="27:37" s="113" customFormat="1" ht="15" customHeight="1" x14ac:dyDescent="0.3">
      <c r="AA102" s="102"/>
      <c r="AB102" s="237"/>
      <c r="AC102" s="237"/>
      <c r="AD102" s="1"/>
      <c r="AE102" s="237"/>
      <c r="AF102" s="1"/>
      <c r="AG102" s="1"/>
      <c r="AH102" s="233"/>
      <c r="AI102" s="237"/>
      <c r="AJ102" s="233"/>
      <c r="AK102" s="233"/>
    </row>
    <row r="103" spans="27:37" s="113" customFormat="1" ht="15" customHeight="1" x14ac:dyDescent="0.3">
      <c r="AA103" s="102"/>
      <c r="AB103" s="237"/>
      <c r="AC103" s="237"/>
      <c r="AD103" s="1"/>
      <c r="AE103" s="237"/>
      <c r="AF103" s="1"/>
      <c r="AG103" s="1"/>
      <c r="AH103" s="233"/>
      <c r="AI103" s="237"/>
      <c r="AJ103" s="233"/>
      <c r="AK103" s="233"/>
    </row>
    <row r="104" spans="27:37" s="113" customFormat="1" ht="15" customHeight="1" x14ac:dyDescent="0.3">
      <c r="AA104" s="102"/>
      <c r="AB104" s="237"/>
      <c r="AC104" s="237"/>
      <c r="AD104" s="1"/>
      <c r="AE104" s="237"/>
      <c r="AF104" s="1"/>
      <c r="AG104" s="1"/>
      <c r="AH104" s="233"/>
      <c r="AI104" s="237"/>
      <c r="AJ104" s="233"/>
      <c r="AK104" s="233"/>
    </row>
    <row r="105" spans="27:37" s="113" customFormat="1" ht="15" customHeight="1" x14ac:dyDescent="0.3">
      <c r="AA105" s="102"/>
      <c r="AB105" s="237"/>
      <c r="AC105" s="237"/>
      <c r="AD105" s="1"/>
      <c r="AE105" s="237"/>
      <c r="AF105" s="1"/>
      <c r="AG105" s="1"/>
      <c r="AH105" s="233"/>
      <c r="AI105" s="237"/>
      <c r="AJ105" s="233"/>
      <c r="AK105" s="233"/>
    </row>
    <row r="106" spans="27:37" s="113" customFormat="1" ht="15" customHeight="1" x14ac:dyDescent="0.3">
      <c r="AA106" s="102"/>
      <c r="AB106" s="237"/>
      <c r="AC106" s="237"/>
      <c r="AD106" s="1"/>
      <c r="AE106" s="237"/>
      <c r="AF106" s="1"/>
      <c r="AG106" s="1"/>
      <c r="AH106" s="233"/>
      <c r="AI106" s="237"/>
      <c r="AJ106" s="233"/>
      <c r="AK106" s="233"/>
    </row>
    <row r="107" spans="27:37" s="113" customFormat="1" ht="15" customHeight="1" x14ac:dyDescent="0.3">
      <c r="AA107" s="102"/>
      <c r="AB107" s="237"/>
      <c r="AC107" s="237"/>
      <c r="AD107" s="1"/>
      <c r="AE107" s="237"/>
      <c r="AF107" s="1"/>
      <c r="AG107" s="1"/>
      <c r="AH107" s="233"/>
      <c r="AI107" s="237"/>
      <c r="AJ107" s="233"/>
      <c r="AK107" s="233"/>
    </row>
    <row r="108" spans="27:37" s="113" customFormat="1" ht="15" customHeight="1" x14ac:dyDescent="0.3">
      <c r="AA108" s="102"/>
      <c r="AB108" s="237"/>
      <c r="AC108" s="237"/>
      <c r="AD108" s="1"/>
      <c r="AE108" s="237"/>
      <c r="AF108" s="1"/>
      <c r="AG108" s="1"/>
      <c r="AH108" s="233"/>
      <c r="AI108" s="237"/>
      <c r="AJ108" s="233"/>
      <c r="AK108" s="233"/>
    </row>
    <row r="109" spans="27:37" s="113" customFormat="1" ht="15" customHeight="1" x14ac:dyDescent="0.3">
      <c r="AA109" s="102"/>
      <c r="AB109" s="237"/>
      <c r="AC109" s="237"/>
      <c r="AD109" s="1"/>
      <c r="AE109" s="237"/>
      <c r="AF109" s="1"/>
      <c r="AG109" s="1"/>
      <c r="AH109" s="233"/>
      <c r="AI109" s="237"/>
      <c r="AJ109" s="233"/>
      <c r="AK109" s="233"/>
    </row>
    <row r="110" spans="27:37" s="113" customFormat="1" ht="15" customHeight="1" x14ac:dyDescent="0.3">
      <c r="AA110" s="102"/>
      <c r="AB110" s="237"/>
      <c r="AC110" s="237"/>
      <c r="AD110" s="1"/>
      <c r="AE110" s="237"/>
      <c r="AF110" s="1"/>
      <c r="AG110" s="1"/>
      <c r="AH110" s="233"/>
      <c r="AI110" s="237"/>
      <c r="AJ110" s="233"/>
      <c r="AK110" s="233"/>
    </row>
    <row r="111" spans="27:37" s="113" customFormat="1" ht="15" customHeight="1" x14ac:dyDescent="0.3">
      <c r="AA111" s="102"/>
      <c r="AB111" s="237"/>
      <c r="AC111" s="237"/>
      <c r="AD111" s="1"/>
      <c r="AE111" s="237"/>
      <c r="AF111" s="1"/>
      <c r="AG111" s="1"/>
      <c r="AH111" s="233"/>
      <c r="AI111" s="237"/>
      <c r="AJ111" s="233"/>
      <c r="AK111" s="233"/>
    </row>
    <row r="112" spans="27:37" s="113" customFormat="1" ht="15" customHeight="1" x14ac:dyDescent="0.3">
      <c r="AA112" s="102"/>
      <c r="AB112" s="237"/>
      <c r="AC112" s="237"/>
      <c r="AD112" s="1"/>
      <c r="AE112" s="237"/>
      <c r="AF112" s="1"/>
      <c r="AG112" s="1"/>
      <c r="AH112" s="233"/>
      <c r="AI112" s="237"/>
      <c r="AJ112" s="233"/>
      <c r="AK112" s="233"/>
    </row>
    <row r="113" spans="28:37" s="113" customFormat="1" ht="15" customHeight="1" x14ac:dyDescent="0.3">
      <c r="AB113" s="237"/>
      <c r="AC113" s="237"/>
      <c r="AD113" s="1"/>
      <c r="AE113" s="237"/>
      <c r="AF113" s="1"/>
      <c r="AG113" s="1"/>
      <c r="AH113" s="233"/>
      <c r="AI113" s="237"/>
      <c r="AJ113" s="233"/>
      <c r="AK113" s="233"/>
    </row>
    <row r="114" spans="28:37" s="113" customFormat="1" ht="15" customHeight="1" x14ac:dyDescent="0.3">
      <c r="AB114" s="237"/>
      <c r="AC114" s="237"/>
      <c r="AD114" s="1"/>
      <c r="AE114" s="237"/>
      <c r="AF114" s="1"/>
      <c r="AG114" s="1"/>
      <c r="AH114" s="233"/>
      <c r="AI114" s="237"/>
      <c r="AJ114" s="233"/>
      <c r="AK114" s="233"/>
    </row>
    <row r="115" spans="28:37" s="113" customFormat="1" ht="15" customHeight="1" x14ac:dyDescent="0.3">
      <c r="AB115" s="237"/>
      <c r="AC115" s="237"/>
      <c r="AD115" s="1"/>
      <c r="AE115" s="237"/>
      <c r="AF115" s="1"/>
      <c r="AG115" s="1"/>
      <c r="AH115" s="233"/>
      <c r="AI115" s="237"/>
      <c r="AJ115" s="233"/>
      <c r="AK115" s="233"/>
    </row>
    <row r="116" spans="28:37" s="113" customFormat="1" ht="15" customHeight="1" x14ac:dyDescent="0.3">
      <c r="AB116" s="237"/>
      <c r="AC116" s="237"/>
      <c r="AD116" s="1"/>
      <c r="AE116" s="237"/>
      <c r="AF116" s="1"/>
      <c r="AG116" s="1"/>
      <c r="AH116" s="233"/>
      <c r="AI116" s="237"/>
      <c r="AJ116" s="233"/>
      <c r="AK116" s="233"/>
    </row>
    <row r="117" spans="28:37" s="113" customFormat="1" ht="15" customHeight="1" x14ac:dyDescent="0.3">
      <c r="AB117" s="237"/>
      <c r="AC117" s="237"/>
      <c r="AD117" s="1"/>
      <c r="AE117" s="237"/>
      <c r="AF117" s="1"/>
      <c r="AG117" s="1"/>
      <c r="AH117" s="233"/>
      <c r="AI117" s="237"/>
      <c r="AJ117" s="233"/>
      <c r="AK117" s="233"/>
    </row>
    <row r="118" spans="28:37" s="113" customFormat="1" ht="15" customHeight="1" x14ac:dyDescent="0.3">
      <c r="AB118" s="237"/>
      <c r="AC118" s="237"/>
      <c r="AD118" s="1"/>
      <c r="AE118" s="237"/>
      <c r="AF118" s="1"/>
      <c r="AG118" s="1"/>
      <c r="AH118" s="233"/>
      <c r="AI118" s="237"/>
      <c r="AJ118" s="233"/>
      <c r="AK118" s="233"/>
    </row>
    <row r="119" spans="28:37" s="113" customFormat="1" ht="15" customHeight="1" x14ac:dyDescent="0.3">
      <c r="AB119" s="237"/>
      <c r="AC119" s="237"/>
      <c r="AD119" s="1"/>
      <c r="AE119" s="237"/>
      <c r="AF119" s="1"/>
      <c r="AG119" s="1"/>
      <c r="AH119" s="233"/>
      <c r="AI119" s="237"/>
      <c r="AJ119" s="233"/>
      <c r="AK119" s="233"/>
    </row>
    <row r="120" spans="28:37" s="113" customFormat="1" ht="15" customHeight="1" x14ac:dyDescent="0.3">
      <c r="AB120" s="237"/>
      <c r="AC120" s="237"/>
      <c r="AD120" s="1"/>
      <c r="AE120" s="237"/>
      <c r="AF120" s="1"/>
      <c r="AG120" s="1"/>
      <c r="AH120" s="233"/>
      <c r="AI120" s="237"/>
      <c r="AJ120" s="233"/>
      <c r="AK120" s="233"/>
    </row>
    <row r="121" spans="28:37" s="113" customFormat="1" ht="15" customHeight="1" x14ac:dyDescent="0.3">
      <c r="AB121" s="237"/>
      <c r="AC121" s="237"/>
      <c r="AD121" s="1"/>
      <c r="AE121" s="237"/>
      <c r="AF121" s="1"/>
      <c r="AG121" s="1"/>
      <c r="AH121" s="233"/>
      <c r="AI121" s="237"/>
      <c r="AJ121" s="233"/>
      <c r="AK121" s="233"/>
    </row>
    <row r="122" spans="28:37" s="113" customFormat="1" ht="15" customHeight="1" x14ac:dyDescent="0.3">
      <c r="AB122" s="237"/>
      <c r="AC122" s="237"/>
      <c r="AD122" s="1"/>
      <c r="AE122" s="237"/>
      <c r="AF122" s="1"/>
      <c r="AG122" s="1"/>
      <c r="AH122" s="233"/>
      <c r="AI122" s="237"/>
      <c r="AJ122" s="233"/>
      <c r="AK122" s="233"/>
    </row>
    <row r="123" spans="28:37" s="113" customFormat="1" ht="15" customHeight="1" x14ac:dyDescent="0.3">
      <c r="AB123" s="237"/>
      <c r="AC123" s="237"/>
      <c r="AD123" s="1"/>
      <c r="AE123" s="237"/>
      <c r="AF123" s="1"/>
      <c r="AG123" s="1"/>
      <c r="AH123" s="233"/>
      <c r="AI123" s="237"/>
      <c r="AJ123" s="233"/>
      <c r="AK123" s="233"/>
    </row>
    <row r="124" spans="28:37" s="113" customFormat="1" ht="15" customHeight="1" x14ac:dyDescent="0.3">
      <c r="AB124" s="237"/>
      <c r="AC124" s="237"/>
      <c r="AD124" s="1"/>
      <c r="AE124" s="237"/>
      <c r="AF124" s="1"/>
      <c r="AG124" s="1"/>
      <c r="AH124" s="233"/>
      <c r="AI124" s="237"/>
      <c r="AJ124" s="233"/>
      <c r="AK124" s="233"/>
    </row>
    <row r="125" spans="28:37" s="113" customFormat="1" ht="15" customHeight="1" x14ac:dyDescent="0.3">
      <c r="AB125" s="237"/>
      <c r="AC125" s="237"/>
      <c r="AD125" s="1"/>
      <c r="AE125" s="237"/>
      <c r="AF125" s="1"/>
      <c r="AG125" s="1"/>
      <c r="AH125" s="233"/>
      <c r="AI125" s="237"/>
      <c r="AJ125" s="233"/>
      <c r="AK125" s="233"/>
    </row>
    <row r="126" spans="28:37" s="113" customFormat="1" ht="15" customHeight="1" x14ac:dyDescent="0.3">
      <c r="AB126" s="237"/>
      <c r="AC126" s="237"/>
      <c r="AD126" s="1"/>
      <c r="AE126" s="237"/>
      <c r="AF126" s="1"/>
      <c r="AG126" s="1"/>
      <c r="AH126" s="233"/>
      <c r="AI126" s="237"/>
      <c r="AJ126" s="233"/>
      <c r="AK126" s="233"/>
    </row>
    <row r="127" spans="28:37" s="113" customFormat="1" ht="15" customHeight="1" x14ac:dyDescent="0.3">
      <c r="AB127" s="237"/>
      <c r="AC127" s="237"/>
      <c r="AD127" s="1"/>
      <c r="AE127" s="237"/>
      <c r="AF127" s="1"/>
      <c r="AG127" s="1"/>
      <c r="AH127" s="233"/>
      <c r="AI127" s="237"/>
      <c r="AJ127" s="233"/>
      <c r="AK127" s="233"/>
    </row>
    <row r="128" spans="28:37" s="113" customFormat="1" ht="15" customHeight="1" x14ac:dyDescent="0.3">
      <c r="AB128" s="237"/>
      <c r="AC128" s="237"/>
      <c r="AD128" s="1"/>
      <c r="AE128" s="237"/>
      <c r="AF128" s="1"/>
      <c r="AG128" s="1"/>
      <c r="AH128" s="233"/>
      <c r="AI128" s="237"/>
      <c r="AJ128" s="233"/>
      <c r="AK128" s="233"/>
    </row>
    <row r="129" spans="28:37" s="113" customFormat="1" ht="15" customHeight="1" x14ac:dyDescent="0.3">
      <c r="AB129" s="237"/>
      <c r="AC129" s="237"/>
      <c r="AD129" s="1"/>
      <c r="AE129" s="237"/>
      <c r="AF129" s="1"/>
      <c r="AG129" s="1"/>
      <c r="AH129" s="233"/>
      <c r="AI129" s="237"/>
      <c r="AJ129" s="233"/>
      <c r="AK129" s="233"/>
    </row>
    <row r="130" spans="28:37" s="113" customFormat="1" ht="15" customHeight="1" x14ac:dyDescent="0.3">
      <c r="AB130" s="237"/>
      <c r="AC130" s="237"/>
      <c r="AD130" s="1"/>
      <c r="AE130" s="237"/>
      <c r="AF130" s="1"/>
      <c r="AG130" s="1"/>
      <c r="AH130" s="233"/>
      <c r="AI130" s="237"/>
      <c r="AJ130" s="233"/>
      <c r="AK130" s="233"/>
    </row>
    <row r="131" spans="28:37" s="113" customFormat="1" ht="15" customHeight="1" x14ac:dyDescent="0.3">
      <c r="AB131" s="237"/>
      <c r="AC131" s="237"/>
      <c r="AD131" s="1"/>
      <c r="AE131" s="237"/>
      <c r="AF131" s="1"/>
      <c r="AG131" s="1"/>
      <c r="AH131" s="233"/>
      <c r="AI131" s="237"/>
      <c r="AJ131" s="233"/>
      <c r="AK131" s="233"/>
    </row>
    <row r="132" spans="28:37" s="113" customFormat="1" ht="15" customHeight="1" x14ac:dyDescent="0.3">
      <c r="AB132" s="237"/>
      <c r="AC132" s="237"/>
      <c r="AD132" s="1"/>
      <c r="AE132" s="237"/>
      <c r="AF132" s="1"/>
      <c r="AG132" s="1"/>
      <c r="AH132" s="233"/>
      <c r="AI132" s="237"/>
      <c r="AJ132" s="233"/>
      <c r="AK132" s="233"/>
    </row>
    <row r="133" spans="28:37" s="113" customFormat="1" ht="15" customHeight="1" x14ac:dyDescent="0.3">
      <c r="AB133" s="237"/>
      <c r="AC133" s="237"/>
      <c r="AD133" s="1"/>
      <c r="AE133" s="237"/>
      <c r="AF133" s="1"/>
      <c r="AG133" s="1"/>
      <c r="AH133" s="233"/>
      <c r="AI133" s="237"/>
      <c r="AJ133" s="233"/>
      <c r="AK133" s="233"/>
    </row>
    <row r="134" spans="28:37" s="113" customFormat="1" ht="15" customHeight="1" x14ac:dyDescent="0.3">
      <c r="AB134" s="237"/>
      <c r="AC134" s="237"/>
      <c r="AD134" s="1"/>
      <c r="AE134" s="237"/>
      <c r="AF134" s="1"/>
      <c r="AG134" s="1"/>
      <c r="AH134" s="233"/>
      <c r="AI134" s="237"/>
      <c r="AJ134" s="233"/>
      <c r="AK134" s="233"/>
    </row>
    <row r="135" spans="28:37" s="113" customFormat="1" ht="15" customHeight="1" x14ac:dyDescent="0.3">
      <c r="AB135" s="237"/>
      <c r="AC135" s="237"/>
      <c r="AD135" s="1"/>
      <c r="AE135" s="237"/>
      <c r="AF135" s="1"/>
      <c r="AG135" s="1"/>
      <c r="AH135" s="233"/>
      <c r="AI135" s="237"/>
      <c r="AJ135" s="233"/>
      <c r="AK135" s="233"/>
    </row>
    <row r="136" spans="28:37" s="113" customFormat="1" ht="15" customHeight="1" x14ac:dyDescent="0.3">
      <c r="AB136" s="237"/>
      <c r="AC136" s="237"/>
      <c r="AD136" s="1"/>
      <c r="AE136" s="237"/>
      <c r="AF136" s="1"/>
      <c r="AG136" s="1"/>
      <c r="AH136" s="233"/>
      <c r="AI136" s="237"/>
      <c r="AJ136" s="233"/>
      <c r="AK136" s="233"/>
    </row>
    <row r="137" spans="28:37" s="113" customFormat="1" ht="15" customHeight="1" x14ac:dyDescent="0.3">
      <c r="AB137" s="237"/>
      <c r="AC137" s="237"/>
      <c r="AD137" s="1"/>
      <c r="AE137" s="237"/>
      <c r="AF137" s="1"/>
      <c r="AG137" s="1"/>
      <c r="AH137" s="233"/>
      <c r="AI137" s="237"/>
      <c r="AJ137" s="233"/>
      <c r="AK137" s="233"/>
    </row>
    <row r="138" spans="28:37" s="113" customFormat="1" ht="15" customHeight="1" x14ac:dyDescent="0.3">
      <c r="AB138" s="237"/>
      <c r="AC138" s="237"/>
      <c r="AD138" s="1"/>
      <c r="AE138" s="237"/>
      <c r="AF138" s="1"/>
      <c r="AG138" s="1"/>
      <c r="AH138" s="233"/>
      <c r="AI138" s="237"/>
      <c r="AJ138" s="233"/>
      <c r="AK138" s="233"/>
    </row>
    <row r="139" spans="28:37" s="113" customFormat="1" ht="15" customHeight="1" x14ac:dyDescent="0.3">
      <c r="AB139" s="237"/>
      <c r="AC139" s="237"/>
      <c r="AD139" s="1"/>
      <c r="AE139" s="237"/>
      <c r="AF139" s="1"/>
      <c r="AG139" s="1"/>
      <c r="AH139" s="233"/>
      <c r="AI139" s="237"/>
      <c r="AJ139" s="233"/>
      <c r="AK139" s="233"/>
    </row>
    <row r="140" spans="28:37" s="113" customFormat="1" ht="15" customHeight="1" x14ac:dyDescent="0.3">
      <c r="AB140" s="237"/>
      <c r="AC140" s="237"/>
      <c r="AD140" s="1"/>
      <c r="AE140" s="237"/>
      <c r="AF140" s="1"/>
      <c r="AG140" s="1"/>
      <c r="AH140" s="233"/>
      <c r="AI140" s="237"/>
      <c r="AJ140" s="233"/>
      <c r="AK140" s="233"/>
    </row>
    <row r="141" spans="28:37" s="113" customFormat="1" ht="15" customHeight="1" x14ac:dyDescent="0.3">
      <c r="AB141" s="237"/>
      <c r="AC141" s="237"/>
      <c r="AD141" s="1"/>
      <c r="AE141" s="237"/>
      <c r="AF141" s="1"/>
      <c r="AG141" s="1"/>
      <c r="AH141" s="233"/>
      <c r="AI141" s="237"/>
      <c r="AJ141" s="233"/>
      <c r="AK141" s="233"/>
    </row>
    <row r="142" spans="28:37" s="113" customFormat="1" ht="15" customHeight="1" x14ac:dyDescent="0.3">
      <c r="AB142" s="237"/>
      <c r="AC142" s="237"/>
      <c r="AD142" s="1"/>
      <c r="AE142" s="237"/>
      <c r="AF142" s="1"/>
      <c r="AG142" s="1"/>
      <c r="AH142" s="233"/>
      <c r="AI142" s="237"/>
      <c r="AJ142" s="233"/>
      <c r="AK142" s="233"/>
    </row>
    <row r="143" spans="28:37" s="113" customFormat="1" ht="15" customHeight="1" x14ac:dyDescent="0.3">
      <c r="AB143" s="237"/>
      <c r="AC143" s="237"/>
      <c r="AD143" s="1"/>
      <c r="AE143" s="237"/>
      <c r="AF143" s="1"/>
      <c r="AG143" s="1"/>
      <c r="AH143" s="233"/>
      <c r="AI143" s="237"/>
      <c r="AJ143" s="233"/>
      <c r="AK143" s="233"/>
    </row>
    <row r="144" spans="28:37" s="113" customFormat="1" ht="15" customHeight="1" x14ac:dyDescent="0.3">
      <c r="AB144" s="237"/>
      <c r="AC144" s="237"/>
      <c r="AD144" s="1"/>
      <c r="AE144" s="237"/>
      <c r="AF144" s="1"/>
      <c r="AG144" s="1"/>
      <c r="AH144" s="233"/>
      <c r="AI144" s="237"/>
      <c r="AJ144" s="233"/>
      <c r="AK144" s="233"/>
    </row>
    <row r="145" spans="27:37" s="113" customFormat="1" ht="15" customHeight="1" x14ac:dyDescent="0.3">
      <c r="AA145" s="102"/>
      <c r="AB145" s="237"/>
      <c r="AC145" s="237"/>
      <c r="AD145" s="1"/>
      <c r="AE145" s="237"/>
      <c r="AF145" s="1"/>
      <c r="AG145" s="1"/>
      <c r="AH145" s="233"/>
      <c r="AI145" s="237"/>
      <c r="AJ145" s="233"/>
      <c r="AK145" s="233"/>
    </row>
    <row r="146" spans="27:37" s="113" customFormat="1" ht="15" customHeight="1" x14ac:dyDescent="0.3">
      <c r="AA146" s="102"/>
      <c r="AB146" s="237"/>
      <c r="AC146" s="237"/>
      <c r="AD146" s="1"/>
      <c r="AE146" s="237"/>
      <c r="AF146" s="1"/>
      <c r="AG146" s="1"/>
      <c r="AH146" s="233"/>
      <c r="AI146" s="237"/>
      <c r="AJ146" s="233"/>
      <c r="AK146" s="233"/>
    </row>
    <row r="147" spans="27:37" s="113" customFormat="1" ht="15" customHeight="1" x14ac:dyDescent="0.3">
      <c r="AA147" s="102"/>
      <c r="AB147" s="237"/>
      <c r="AC147" s="237"/>
      <c r="AD147" s="1"/>
      <c r="AE147" s="237"/>
      <c r="AF147" s="1"/>
      <c r="AG147" s="1"/>
      <c r="AH147" s="233"/>
      <c r="AI147" s="237"/>
      <c r="AJ147" s="233"/>
      <c r="AK147" s="233"/>
    </row>
    <row r="148" spans="27:37" s="113" customFormat="1" ht="15" customHeight="1" x14ac:dyDescent="0.3">
      <c r="AA148" s="102"/>
      <c r="AB148" s="237"/>
      <c r="AC148" s="237"/>
      <c r="AD148" s="1"/>
      <c r="AE148" s="237"/>
      <c r="AF148" s="1"/>
      <c r="AG148" s="1"/>
      <c r="AH148" s="233"/>
      <c r="AI148" s="237"/>
      <c r="AJ148" s="233"/>
      <c r="AK148" s="233"/>
    </row>
    <row r="149" spans="27:37" s="113" customFormat="1" ht="15" customHeight="1" x14ac:dyDescent="0.3">
      <c r="AA149" s="102"/>
      <c r="AB149" s="237"/>
      <c r="AC149" s="237"/>
      <c r="AD149" s="1"/>
      <c r="AE149" s="237"/>
      <c r="AF149" s="1"/>
      <c r="AG149" s="1"/>
      <c r="AH149" s="233"/>
      <c r="AI149" s="237"/>
      <c r="AJ149" s="233"/>
      <c r="AK149" s="233"/>
    </row>
    <row r="150" spans="27:37" s="113" customFormat="1" ht="15" customHeight="1" x14ac:dyDescent="0.3">
      <c r="AA150" s="247"/>
      <c r="AB150" s="237"/>
      <c r="AC150" s="237"/>
      <c r="AD150" s="1"/>
      <c r="AE150" s="237"/>
      <c r="AF150" s="1"/>
      <c r="AG150" s="1"/>
      <c r="AH150" s="233"/>
      <c r="AI150" s="237"/>
      <c r="AJ150" s="233"/>
      <c r="AK150" s="233"/>
    </row>
    <row r="151" spans="27:37" s="113" customFormat="1" ht="15" customHeight="1" x14ac:dyDescent="0.3">
      <c r="AA151" s="102"/>
      <c r="AB151" s="237"/>
      <c r="AC151" s="237"/>
      <c r="AD151" s="1"/>
      <c r="AE151" s="237"/>
      <c r="AF151" s="1"/>
      <c r="AG151" s="1"/>
      <c r="AH151" s="233"/>
      <c r="AI151" s="237"/>
      <c r="AJ151" s="233"/>
      <c r="AK151" s="233"/>
    </row>
    <row r="152" spans="27:37" s="113" customFormat="1" ht="15" customHeight="1" x14ac:dyDescent="0.3">
      <c r="AA152" s="102"/>
      <c r="AB152" s="237"/>
      <c r="AC152" s="237"/>
      <c r="AD152" s="1"/>
      <c r="AE152" s="237"/>
      <c r="AF152" s="1"/>
      <c r="AG152" s="1"/>
      <c r="AH152" s="233"/>
      <c r="AI152" s="237"/>
      <c r="AJ152" s="233"/>
      <c r="AK152" s="233"/>
    </row>
    <row r="153" spans="27:37" s="113" customFormat="1" ht="15" customHeight="1" x14ac:dyDescent="0.3">
      <c r="AA153" s="102"/>
      <c r="AB153" s="237"/>
      <c r="AC153" s="237"/>
      <c r="AD153" s="1"/>
      <c r="AE153" s="237"/>
      <c r="AF153" s="1"/>
      <c r="AG153" s="1"/>
      <c r="AH153" s="233"/>
      <c r="AI153" s="237"/>
      <c r="AJ153" s="233"/>
      <c r="AK153" s="233"/>
    </row>
    <row r="154" spans="27:37" s="113" customFormat="1" ht="15" customHeight="1" x14ac:dyDescent="0.3">
      <c r="AA154" s="102"/>
      <c r="AB154" s="237"/>
      <c r="AC154" s="237"/>
      <c r="AD154" s="1"/>
      <c r="AE154" s="237"/>
      <c r="AF154" s="1"/>
      <c r="AG154" s="1"/>
      <c r="AH154" s="233"/>
      <c r="AI154" s="237"/>
      <c r="AJ154" s="233"/>
      <c r="AK154" s="233"/>
    </row>
    <row r="155" spans="27:37" s="113" customFormat="1" ht="15" customHeight="1" x14ac:dyDescent="0.3">
      <c r="AA155" s="102"/>
      <c r="AB155" s="237"/>
      <c r="AC155" s="237"/>
      <c r="AD155" s="1"/>
      <c r="AE155" s="237"/>
      <c r="AF155" s="1"/>
      <c r="AG155" s="1"/>
      <c r="AH155" s="233"/>
      <c r="AI155" s="237"/>
      <c r="AJ155" s="233"/>
      <c r="AK155" s="233"/>
    </row>
    <row r="156" spans="27:37" s="113" customFormat="1" ht="15" customHeight="1" x14ac:dyDescent="0.3">
      <c r="AA156" s="102"/>
      <c r="AB156" s="237"/>
      <c r="AC156" s="237"/>
      <c r="AD156" s="1"/>
      <c r="AE156" s="237"/>
      <c r="AF156" s="1"/>
      <c r="AG156" s="1"/>
      <c r="AH156" s="233"/>
      <c r="AI156" s="237"/>
      <c r="AJ156" s="233"/>
      <c r="AK156" s="233"/>
    </row>
    <row r="157" spans="27:37" s="113" customFormat="1" ht="15" customHeight="1" x14ac:dyDescent="0.3">
      <c r="AA157" s="102"/>
      <c r="AB157" s="237"/>
      <c r="AC157" s="237"/>
      <c r="AD157" s="1"/>
      <c r="AE157" s="237"/>
      <c r="AF157" s="1"/>
      <c r="AG157" s="1"/>
      <c r="AH157" s="233"/>
      <c r="AI157" s="237"/>
      <c r="AJ157" s="233"/>
      <c r="AK157" s="233"/>
    </row>
    <row r="158" spans="27:37" s="113" customFormat="1" ht="15" customHeight="1" x14ac:dyDescent="0.3">
      <c r="AA158" s="102"/>
      <c r="AB158" s="237"/>
      <c r="AC158" s="237"/>
      <c r="AD158" s="1"/>
      <c r="AE158" s="237"/>
      <c r="AF158" s="1"/>
      <c r="AG158" s="1"/>
      <c r="AH158" s="233"/>
      <c r="AI158" s="237"/>
      <c r="AJ158" s="233"/>
      <c r="AK158" s="233"/>
    </row>
    <row r="159" spans="27:37" s="113" customFormat="1" ht="15" customHeight="1" x14ac:dyDescent="0.3">
      <c r="AA159" s="102"/>
      <c r="AB159" s="237"/>
      <c r="AC159" s="237"/>
      <c r="AD159" s="1"/>
      <c r="AE159" s="237"/>
      <c r="AF159" s="1"/>
      <c r="AG159" s="1"/>
      <c r="AH159" s="233"/>
      <c r="AI159" s="237"/>
      <c r="AJ159" s="233"/>
      <c r="AK159" s="233"/>
    </row>
    <row r="160" spans="27:37" s="113" customFormat="1" ht="15" customHeight="1" x14ac:dyDescent="0.3">
      <c r="AA160" s="102"/>
      <c r="AB160" s="237"/>
      <c r="AC160" s="237"/>
      <c r="AD160" s="1"/>
      <c r="AE160" s="237"/>
      <c r="AF160" s="1"/>
      <c r="AG160" s="1"/>
      <c r="AH160" s="233"/>
      <c r="AI160" s="237"/>
      <c r="AJ160" s="233"/>
      <c r="AK160" s="233"/>
    </row>
    <row r="161" spans="28:37" s="113" customFormat="1" ht="15" customHeight="1" x14ac:dyDescent="0.3">
      <c r="AB161" s="237"/>
      <c r="AC161" s="237"/>
      <c r="AD161" s="1"/>
      <c r="AE161" s="237"/>
      <c r="AF161" s="1"/>
      <c r="AG161" s="1"/>
      <c r="AH161" s="233"/>
      <c r="AI161" s="237"/>
      <c r="AJ161" s="233"/>
      <c r="AK161" s="233"/>
    </row>
    <row r="162" spans="28:37" s="113" customFormat="1" ht="15" customHeight="1" x14ac:dyDescent="0.3">
      <c r="AB162" s="237"/>
      <c r="AC162" s="237"/>
      <c r="AD162" s="1"/>
      <c r="AE162" s="237"/>
      <c r="AF162" s="1"/>
      <c r="AG162" s="1"/>
      <c r="AH162" s="233"/>
      <c r="AI162" s="237"/>
      <c r="AJ162" s="233"/>
      <c r="AK162" s="233"/>
    </row>
    <row r="163" spans="28:37" s="113" customFormat="1" ht="15" customHeight="1" x14ac:dyDescent="0.3">
      <c r="AB163" s="237"/>
      <c r="AC163" s="237"/>
      <c r="AD163" s="1"/>
      <c r="AE163" s="237"/>
      <c r="AF163" s="1"/>
      <c r="AG163" s="1"/>
      <c r="AH163" s="233"/>
      <c r="AI163" s="237"/>
      <c r="AJ163" s="233"/>
      <c r="AK163" s="233"/>
    </row>
    <row r="164" spans="28:37" s="113" customFormat="1" ht="15" customHeight="1" x14ac:dyDescent="0.3">
      <c r="AB164" s="237"/>
      <c r="AC164" s="237"/>
      <c r="AD164" s="1"/>
      <c r="AE164" s="237"/>
      <c r="AF164" s="1"/>
      <c r="AG164" s="1"/>
      <c r="AH164" s="233"/>
      <c r="AI164" s="237"/>
      <c r="AJ164" s="233"/>
      <c r="AK164" s="233"/>
    </row>
    <row r="165" spans="28:37" s="113" customFormat="1" ht="15" customHeight="1" x14ac:dyDescent="0.3">
      <c r="AB165" s="237"/>
      <c r="AC165" s="237"/>
      <c r="AD165" s="1"/>
      <c r="AE165" s="237"/>
      <c r="AF165" s="1"/>
      <c r="AG165" s="1"/>
      <c r="AH165" s="233"/>
      <c r="AI165" s="237"/>
      <c r="AJ165" s="233"/>
      <c r="AK165" s="233"/>
    </row>
    <row r="166" spans="28:37" s="113" customFormat="1" ht="15" customHeight="1" x14ac:dyDescent="0.3">
      <c r="AB166" s="237"/>
      <c r="AC166" s="237"/>
      <c r="AD166" s="1"/>
      <c r="AE166" s="237"/>
      <c r="AF166" s="1"/>
      <c r="AG166" s="1"/>
      <c r="AH166" s="233"/>
      <c r="AI166" s="237"/>
      <c r="AJ166" s="233"/>
      <c r="AK166" s="233"/>
    </row>
    <row r="167" spans="28:37" s="113" customFormat="1" ht="15" customHeight="1" x14ac:dyDescent="0.3">
      <c r="AB167" s="237"/>
      <c r="AC167" s="237"/>
      <c r="AD167" s="1"/>
      <c r="AE167" s="237"/>
      <c r="AF167" s="1"/>
      <c r="AG167" s="1"/>
      <c r="AH167" s="233"/>
      <c r="AI167" s="237"/>
      <c r="AJ167" s="233"/>
      <c r="AK167" s="233"/>
    </row>
    <row r="168" spans="28:37" s="113" customFormat="1" ht="15" customHeight="1" x14ac:dyDescent="0.3">
      <c r="AB168" s="237"/>
      <c r="AC168" s="237"/>
      <c r="AD168" s="1"/>
      <c r="AE168" s="237"/>
      <c r="AF168" s="1"/>
      <c r="AG168" s="1"/>
      <c r="AH168" s="233"/>
      <c r="AI168" s="237"/>
      <c r="AJ168" s="233"/>
      <c r="AK168" s="233"/>
    </row>
    <row r="169" spans="28:37" s="113" customFormat="1" ht="15" customHeight="1" x14ac:dyDescent="0.3">
      <c r="AB169" s="237"/>
      <c r="AC169" s="237"/>
      <c r="AD169" s="1"/>
      <c r="AE169" s="237"/>
      <c r="AF169" s="1"/>
      <c r="AG169" s="1"/>
      <c r="AH169" s="233"/>
      <c r="AI169" s="237"/>
      <c r="AJ169" s="233"/>
      <c r="AK169" s="233"/>
    </row>
    <row r="170" spans="28:37" s="113" customFormat="1" ht="15" customHeight="1" x14ac:dyDescent="0.3">
      <c r="AB170" s="237"/>
      <c r="AC170" s="237"/>
      <c r="AD170" s="1"/>
      <c r="AE170" s="237"/>
      <c r="AF170" s="1"/>
      <c r="AG170" s="1"/>
      <c r="AH170" s="233"/>
      <c r="AI170" s="237"/>
      <c r="AJ170" s="233"/>
      <c r="AK170" s="233"/>
    </row>
    <row r="171" spans="28:37" s="113" customFormat="1" ht="15" customHeight="1" x14ac:dyDescent="0.3">
      <c r="AB171" s="237"/>
      <c r="AC171" s="237"/>
      <c r="AD171" s="1"/>
      <c r="AE171" s="237"/>
      <c r="AF171" s="1"/>
      <c r="AG171" s="1"/>
      <c r="AH171" s="233"/>
      <c r="AI171" s="237"/>
      <c r="AJ171" s="233"/>
      <c r="AK171" s="233"/>
    </row>
    <row r="172" spans="28:37" s="113" customFormat="1" ht="15" customHeight="1" x14ac:dyDescent="0.3">
      <c r="AB172" s="237"/>
      <c r="AC172" s="237"/>
      <c r="AD172" s="1"/>
      <c r="AE172" s="237"/>
      <c r="AF172" s="1"/>
      <c r="AG172" s="1"/>
      <c r="AH172" s="233"/>
      <c r="AI172" s="237"/>
      <c r="AJ172" s="233"/>
      <c r="AK172" s="233"/>
    </row>
    <row r="173" spans="28:37" s="113" customFormat="1" ht="15" customHeight="1" x14ac:dyDescent="0.3">
      <c r="AB173" s="237"/>
      <c r="AC173" s="237"/>
      <c r="AD173" s="1"/>
      <c r="AE173" s="237"/>
      <c r="AF173" s="1"/>
      <c r="AG173" s="1"/>
      <c r="AH173" s="233"/>
      <c r="AI173" s="237"/>
      <c r="AJ173" s="233"/>
      <c r="AK173" s="233"/>
    </row>
    <row r="174" spans="28:37" s="113" customFormat="1" ht="15" customHeight="1" x14ac:dyDescent="0.3">
      <c r="AB174" s="237"/>
      <c r="AC174" s="237"/>
      <c r="AD174" s="1"/>
      <c r="AE174" s="237"/>
      <c r="AF174" s="1"/>
      <c r="AG174" s="1"/>
      <c r="AH174" s="233"/>
      <c r="AI174" s="237"/>
      <c r="AJ174" s="233"/>
      <c r="AK174" s="233"/>
    </row>
    <row r="175" spans="28:37" s="113" customFormat="1" ht="15" customHeight="1" x14ac:dyDescent="0.3">
      <c r="AB175" s="237"/>
      <c r="AC175" s="237"/>
      <c r="AD175" s="1"/>
      <c r="AE175" s="237"/>
      <c r="AF175" s="1"/>
      <c r="AG175" s="1"/>
      <c r="AH175" s="233"/>
      <c r="AI175" s="237"/>
      <c r="AJ175" s="233"/>
      <c r="AK175" s="233"/>
    </row>
    <row r="176" spans="28:37" s="113" customFormat="1" ht="15" customHeight="1" x14ac:dyDescent="0.3">
      <c r="AB176" s="237"/>
      <c r="AC176" s="237"/>
      <c r="AD176" s="1"/>
      <c r="AE176" s="237"/>
      <c r="AF176" s="1"/>
      <c r="AG176" s="1"/>
      <c r="AH176" s="233"/>
      <c r="AI176" s="237"/>
      <c r="AJ176" s="233"/>
      <c r="AK176" s="233"/>
    </row>
    <row r="177" spans="28:37" s="113" customFormat="1" ht="15" customHeight="1" x14ac:dyDescent="0.3">
      <c r="AB177" s="237"/>
      <c r="AC177" s="237"/>
      <c r="AD177" s="1"/>
      <c r="AE177" s="237"/>
      <c r="AF177" s="1"/>
      <c r="AG177" s="1"/>
      <c r="AH177" s="233"/>
      <c r="AI177" s="237"/>
      <c r="AJ177" s="233"/>
      <c r="AK177" s="233"/>
    </row>
    <row r="178" spans="28:37" s="113" customFormat="1" ht="15" customHeight="1" x14ac:dyDescent="0.3">
      <c r="AB178" s="237"/>
      <c r="AC178" s="237"/>
      <c r="AD178" s="1"/>
      <c r="AE178" s="237"/>
      <c r="AF178" s="1"/>
      <c r="AG178" s="1"/>
      <c r="AH178" s="233"/>
      <c r="AI178" s="237"/>
      <c r="AJ178" s="233"/>
      <c r="AK178" s="233"/>
    </row>
    <row r="179" spans="28:37" s="113" customFormat="1" ht="15" customHeight="1" x14ac:dyDescent="0.3">
      <c r="AB179" s="237"/>
      <c r="AC179" s="237"/>
      <c r="AD179" s="1"/>
      <c r="AE179" s="237"/>
      <c r="AF179" s="1"/>
      <c r="AG179" s="1"/>
      <c r="AH179" s="233"/>
      <c r="AI179" s="237"/>
      <c r="AJ179" s="233"/>
      <c r="AK179" s="233"/>
    </row>
    <row r="180" spans="28:37" s="113" customFormat="1" ht="15" customHeight="1" x14ac:dyDescent="0.3">
      <c r="AB180" s="237"/>
      <c r="AC180" s="237"/>
      <c r="AD180" s="1"/>
      <c r="AE180" s="237"/>
      <c r="AF180" s="1"/>
      <c r="AG180" s="1"/>
      <c r="AH180" s="233"/>
      <c r="AI180" s="237"/>
      <c r="AJ180" s="233"/>
      <c r="AK180" s="233"/>
    </row>
    <row r="181" spans="28:37" s="113" customFormat="1" ht="15" customHeight="1" x14ac:dyDescent="0.3">
      <c r="AB181" s="237"/>
      <c r="AC181" s="237"/>
      <c r="AD181" s="1"/>
      <c r="AE181" s="237"/>
      <c r="AF181" s="1"/>
      <c r="AG181" s="1"/>
      <c r="AH181" s="233"/>
      <c r="AI181" s="237"/>
      <c r="AJ181" s="233"/>
      <c r="AK181" s="233"/>
    </row>
    <row r="182" spans="28:37" s="113" customFormat="1" ht="15" customHeight="1" x14ac:dyDescent="0.3">
      <c r="AB182" s="237"/>
      <c r="AC182" s="237"/>
      <c r="AD182" s="1"/>
      <c r="AE182" s="237"/>
      <c r="AF182" s="1"/>
      <c r="AG182" s="1"/>
      <c r="AH182" s="233"/>
      <c r="AI182" s="237"/>
      <c r="AJ182" s="233"/>
      <c r="AK182" s="233"/>
    </row>
    <row r="183" spans="28:37" s="113" customFormat="1" ht="15" customHeight="1" x14ac:dyDescent="0.3">
      <c r="AB183" s="237"/>
      <c r="AC183" s="237"/>
      <c r="AD183" s="1"/>
      <c r="AE183" s="237"/>
      <c r="AF183" s="1"/>
      <c r="AG183" s="1"/>
      <c r="AH183" s="233"/>
      <c r="AI183" s="237"/>
      <c r="AJ183" s="233"/>
      <c r="AK183" s="233"/>
    </row>
    <row r="184" spans="28:37" s="113" customFormat="1" ht="15" customHeight="1" x14ac:dyDescent="0.3">
      <c r="AB184" s="237"/>
      <c r="AC184" s="237"/>
      <c r="AD184" s="1"/>
      <c r="AE184" s="237"/>
      <c r="AF184" s="1"/>
      <c r="AG184" s="1"/>
      <c r="AH184" s="233"/>
      <c r="AI184" s="237"/>
      <c r="AJ184" s="233"/>
      <c r="AK184" s="233"/>
    </row>
    <row r="185" spans="28:37" s="113" customFormat="1" ht="15" customHeight="1" x14ac:dyDescent="0.3">
      <c r="AB185" s="237"/>
      <c r="AC185" s="237"/>
      <c r="AD185" s="1"/>
      <c r="AE185" s="237"/>
      <c r="AF185" s="1"/>
      <c r="AG185" s="1"/>
      <c r="AH185" s="233"/>
      <c r="AI185" s="237"/>
      <c r="AJ185" s="233"/>
      <c r="AK185" s="233"/>
    </row>
    <row r="186" spans="28:37" s="113" customFormat="1" ht="15" customHeight="1" x14ac:dyDescent="0.3">
      <c r="AB186" s="237"/>
      <c r="AC186" s="237"/>
      <c r="AD186" s="1"/>
      <c r="AE186" s="237"/>
      <c r="AF186" s="1"/>
      <c r="AG186" s="1"/>
      <c r="AH186" s="233"/>
      <c r="AI186" s="237"/>
      <c r="AJ186" s="233"/>
      <c r="AK186" s="233"/>
    </row>
    <row r="187" spans="28:37" s="113" customFormat="1" ht="15" customHeight="1" x14ac:dyDescent="0.3">
      <c r="AB187" s="237"/>
      <c r="AC187" s="237"/>
      <c r="AD187" s="1"/>
      <c r="AE187" s="237"/>
      <c r="AF187" s="1"/>
      <c r="AG187" s="1"/>
      <c r="AH187" s="233"/>
      <c r="AI187" s="237"/>
      <c r="AJ187" s="233"/>
      <c r="AK187" s="233"/>
    </row>
    <row r="188" spans="28:37" s="113" customFormat="1" ht="15" customHeight="1" x14ac:dyDescent="0.3">
      <c r="AB188" s="237"/>
      <c r="AC188" s="237"/>
      <c r="AD188" s="1"/>
      <c r="AE188" s="237"/>
      <c r="AF188" s="1"/>
      <c r="AG188" s="1"/>
      <c r="AH188" s="233"/>
      <c r="AI188" s="237"/>
      <c r="AJ188" s="233"/>
      <c r="AK188" s="233"/>
    </row>
    <row r="189" spans="28:37" s="113" customFormat="1" ht="15" customHeight="1" x14ac:dyDescent="0.3">
      <c r="AB189" s="237"/>
      <c r="AC189" s="237"/>
      <c r="AD189" s="1"/>
      <c r="AE189" s="237"/>
      <c r="AF189" s="1"/>
      <c r="AG189" s="1"/>
      <c r="AH189" s="233"/>
      <c r="AI189" s="237"/>
      <c r="AJ189" s="233"/>
      <c r="AK189" s="233"/>
    </row>
    <row r="190" spans="28:37" s="113" customFormat="1" ht="15" customHeight="1" x14ac:dyDescent="0.3">
      <c r="AB190" s="237"/>
      <c r="AC190" s="237"/>
      <c r="AD190" s="1"/>
      <c r="AE190" s="237"/>
      <c r="AF190" s="1"/>
      <c r="AG190" s="1"/>
      <c r="AH190" s="233"/>
      <c r="AI190" s="237"/>
      <c r="AJ190" s="233"/>
      <c r="AK190" s="233"/>
    </row>
    <row r="191" spans="28:37" s="113" customFormat="1" ht="15" customHeight="1" x14ac:dyDescent="0.3">
      <c r="AB191" s="237"/>
      <c r="AC191" s="237"/>
      <c r="AD191" s="1"/>
      <c r="AE191" s="237"/>
      <c r="AF191" s="1"/>
      <c r="AG191" s="1"/>
      <c r="AH191" s="233"/>
      <c r="AI191" s="237"/>
      <c r="AJ191" s="233"/>
      <c r="AK191" s="233"/>
    </row>
    <row r="192" spans="28:37" s="113" customFormat="1" ht="15" customHeight="1" x14ac:dyDescent="0.3">
      <c r="AB192" s="237"/>
      <c r="AC192" s="237"/>
      <c r="AD192" s="1"/>
      <c r="AE192" s="237"/>
      <c r="AF192" s="1"/>
      <c r="AG192" s="1"/>
      <c r="AH192" s="233"/>
      <c r="AI192" s="237"/>
      <c r="AJ192" s="233"/>
      <c r="AK192" s="233"/>
    </row>
    <row r="193" spans="27:37" s="113" customFormat="1" ht="15" customHeight="1" x14ac:dyDescent="0.3">
      <c r="AA193" s="102"/>
      <c r="AB193" s="237"/>
      <c r="AC193" s="237"/>
      <c r="AD193" s="1"/>
      <c r="AE193" s="237"/>
      <c r="AF193" s="1"/>
      <c r="AG193" s="1"/>
      <c r="AH193" s="233"/>
      <c r="AI193" s="237"/>
      <c r="AJ193" s="233"/>
      <c r="AK193" s="233"/>
    </row>
    <row r="194" spans="27:37" s="113" customFormat="1" ht="15" customHeight="1" x14ac:dyDescent="0.3">
      <c r="AA194" s="102"/>
      <c r="AB194" s="237"/>
      <c r="AC194" s="237"/>
      <c r="AD194" s="1"/>
      <c r="AE194" s="237"/>
      <c r="AF194" s="1"/>
      <c r="AG194" s="1"/>
      <c r="AH194" s="233"/>
      <c r="AI194" s="237"/>
      <c r="AJ194" s="233"/>
      <c r="AK194" s="233"/>
    </row>
    <row r="195" spans="27:37" s="113" customFormat="1" ht="15" customHeight="1" x14ac:dyDescent="0.3">
      <c r="AA195" s="102"/>
      <c r="AB195" s="237"/>
      <c r="AC195" s="237"/>
      <c r="AD195" s="1"/>
      <c r="AE195" s="237"/>
      <c r="AF195" s="1"/>
      <c r="AG195" s="1"/>
      <c r="AH195" s="233"/>
      <c r="AI195" s="237"/>
      <c r="AJ195" s="233"/>
      <c r="AK195" s="233"/>
    </row>
    <row r="196" spans="27:37" s="113" customFormat="1" ht="15" customHeight="1" x14ac:dyDescent="0.3">
      <c r="AA196" s="102"/>
      <c r="AB196" s="237"/>
      <c r="AC196" s="237"/>
      <c r="AD196" s="1"/>
      <c r="AE196" s="237"/>
      <c r="AF196" s="1"/>
      <c r="AG196" s="1"/>
      <c r="AH196" s="233"/>
      <c r="AI196" s="237"/>
      <c r="AJ196" s="233"/>
      <c r="AK196" s="233"/>
    </row>
    <row r="197" spans="27:37" s="113" customFormat="1" ht="15" customHeight="1" x14ac:dyDescent="0.3">
      <c r="AA197" s="102"/>
      <c r="AB197" s="237"/>
      <c r="AC197" s="237"/>
      <c r="AD197" s="1"/>
      <c r="AE197" s="237"/>
      <c r="AF197" s="1"/>
      <c r="AG197" s="1"/>
      <c r="AH197" s="233"/>
      <c r="AI197" s="237"/>
      <c r="AJ197" s="233"/>
      <c r="AK197" s="233"/>
    </row>
    <row r="198" spans="27:37" s="113" customFormat="1" ht="15" customHeight="1" x14ac:dyDescent="0.3">
      <c r="AA198" s="247"/>
      <c r="AB198" s="237"/>
      <c r="AC198" s="237"/>
      <c r="AD198" s="1"/>
      <c r="AE198" s="237"/>
      <c r="AF198" s="1"/>
      <c r="AG198" s="1"/>
      <c r="AH198" s="233"/>
      <c r="AI198" s="237"/>
      <c r="AJ198" s="233"/>
      <c r="AK198" s="233"/>
    </row>
    <row r="199" spans="27:37" s="113" customFormat="1" ht="15" customHeight="1" x14ac:dyDescent="0.3">
      <c r="AA199" s="102"/>
      <c r="AB199" s="237"/>
      <c r="AC199" s="237"/>
      <c r="AD199" s="1"/>
      <c r="AE199" s="237"/>
      <c r="AF199" s="1"/>
      <c r="AG199" s="1"/>
      <c r="AH199" s="233"/>
      <c r="AI199" s="237"/>
      <c r="AJ199" s="233"/>
      <c r="AK199" s="233"/>
    </row>
    <row r="200" spans="27:37" s="113" customFormat="1" ht="15" customHeight="1" x14ac:dyDescent="0.3">
      <c r="AA200" s="102"/>
      <c r="AB200" s="237"/>
      <c r="AC200" s="237"/>
      <c r="AD200" s="1"/>
      <c r="AE200" s="237"/>
      <c r="AF200" s="1"/>
      <c r="AG200" s="1"/>
      <c r="AH200" s="233"/>
      <c r="AI200" s="237"/>
      <c r="AJ200" s="233"/>
      <c r="AK200" s="233"/>
    </row>
    <row r="201" spans="27:37" s="113" customFormat="1" ht="15" customHeight="1" x14ac:dyDescent="0.3">
      <c r="AA201" s="102"/>
      <c r="AB201" s="237"/>
      <c r="AC201" s="237"/>
      <c r="AD201" s="1"/>
      <c r="AE201" s="237"/>
      <c r="AF201" s="1"/>
      <c r="AG201" s="1"/>
      <c r="AH201" s="233"/>
      <c r="AI201" s="237"/>
      <c r="AJ201" s="233"/>
      <c r="AK201" s="233"/>
    </row>
    <row r="202" spans="27:37" s="113" customFormat="1" ht="15" customHeight="1" x14ac:dyDescent="0.3">
      <c r="AA202" s="102"/>
      <c r="AB202" s="237"/>
      <c r="AC202" s="237"/>
      <c r="AD202" s="1"/>
      <c r="AE202" s="237"/>
      <c r="AF202" s="1"/>
      <c r="AG202" s="1"/>
      <c r="AH202" s="233"/>
      <c r="AI202" s="237"/>
      <c r="AJ202" s="233"/>
      <c r="AK202" s="233"/>
    </row>
    <row r="203" spans="27:37" s="113" customFormat="1" ht="15" customHeight="1" x14ac:dyDescent="0.3">
      <c r="AA203" s="102"/>
      <c r="AB203" s="237"/>
      <c r="AC203" s="237"/>
      <c r="AD203" s="1"/>
      <c r="AE203" s="237"/>
      <c r="AF203" s="1"/>
      <c r="AG203" s="1"/>
      <c r="AH203" s="233"/>
      <c r="AI203" s="237"/>
      <c r="AJ203" s="233"/>
      <c r="AK203" s="233"/>
    </row>
    <row r="204" spans="27:37" s="113" customFormat="1" ht="15" customHeight="1" x14ac:dyDescent="0.3">
      <c r="AA204" s="102"/>
      <c r="AB204" s="237"/>
      <c r="AC204" s="237"/>
      <c r="AD204" s="1"/>
      <c r="AE204" s="237"/>
      <c r="AF204" s="1"/>
      <c r="AG204" s="1"/>
      <c r="AH204" s="233"/>
      <c r="AI204" s="237"/>
      <c r="AJ204" s="233"/>
      <c r="AK204" s="233"/>
    </row>
    <row r="205" spans="27:37" s="113" customFormat="1" ht="15" customHeight="1" x14ac:dyDescent="0.3">
      <c r="AA205" s="102"/>
      <c r="AB205" s="237"/>
      <c r="AC205" s="237"/>
      <c r="AD205" s="1"/>
      <c r="AE205" s="237"/>
      <c r="AF205" s="1"/>
      <c r="AG205" s="1"/>
      <c r="AH205" s="233"/>
      <c r="AI205" s="237"/>
      <c r="AJ205" s="233"/>
      <c r="AK205" s="233"/>
    </row>
    <row r="206" spans="27:37" s="113" customFormat="1" ht="15" customHeight="1" x14ac:dyDescent="0.3">
      <c r="AA206" s="102"/>
      <c r="AB206" s="237"/>
      <c r="AC206" s="237"/>
      <c r="AD206" s="1"/>
      <c r="AE206" s="237"/>
      <c r="AF206" s="1"/>
      <c r="AG206" s="1"/>
      <c r="AH206" s="233"/>
      <c r="AI206" s="237"/>
      <c r="AJ206" s="233"/>
      <c r="AK206" s="233"/>
    </row>
    <row r="207" spans="27:37" s="113" customFormat="1" ht="15" customHeight="1" x14ac:dyDescent="0.3">
      <c r="AA207" s="102"/>
      <c r="AB207" s="237"/>
      <c r="AC207" s="237"/>
      <c r="AD207" s="1"/>
      <c r="AE207" s="237"/>
      <c r="AF207" s="1"/>
      <c r="AG207" s="1"/>
      <c r="AH207" s="233"/>
      <c r="AI207" s="237"/>
      <c r="AJ207" s="233"/>
      <c r="AK207" s="233"/>
    </row>
    <row r="208" spans="27:37" s="113" customFormat="1" ht="15" customHeight="1" x14ac:dyDescent="0.3">
      <c r="AA208" s="102"/>
      <c r="AB208" s="237"/>
      <c r="AC208" s="237"/>
      <c r="AD208" s="1"/>
      <c r="AE208" s="237"/>
      <c r="AF208" s="1"/>
      <c r="AG208" s="1"/>
      <c r="AH208" s="233"/>
      <c r="AI208" s="237"/>
      <c r="AJ208" s="233"/>
      <c r="AK208" s="233"/>
    </row>
    <row r="209" spans="28:37" s="113" customFormat="1" ht="15" customHeight="1" x14ac:dyDescent="0.3">
      <c r="AB209" s="237"/>
      <c r="AC209" s="237"/>
      <c r="AD209" s="1"/>
      <c r="AE209" s="237"/>
      <c r="AF209" s="1"/>
      <c r="AG209" s="1"/>
      <c r="AH209" s="233"/>
      <c r="AI209" s="237"/>
      <c r="AJ209" s="233"/>
      <c r="AK209" s="233"/>
    </row>
    <row r="210" spans="28:37" s="113" customFormat="1" ht="15" customHeight="1" x14ac:dyDescent="0.3">
      <c r="AB210" s="237"/>
      <c r="AC210" s="237"/>
      <c r="AD210" s="1"/>
      <c r="AE210" s="237"/>
      <c r="AF210" s="1"/>
      <c r="AG210" s="1"/>
      <c r="AH210" s="233"/>
      <c r="AI210" s="237"/>
      <c r="AJ210" s="233"/>
      <c r="AK210" s="233"/>
    </row>
    <row r="211" spans="28:37" s="113" customFormat="1" ht="15" customHeight="1" x14ac:dyDescent="0.3">
      <c r="AB211" s="237"/>
      <c r="AC211" s="237"/>
      <c r="AD211" s="1"/>
      <c r="AE211" s="237"/>
      <c r="AF211" s="1"/>
      <c r="AG211" s="1"/>
      <c r="AH211" s="233"/>
      <c r="AI211" s="237"/>
      <c r="AJ211" s="233"/>
      <c r="AK211" s="233"/>
    </row>
    <row r="212" spans="28:37" s="113" customFormat="1" ht="15" customHeight="1" x14ac:dyDescent="0.3">
      <c r="AB212" s="237"/>
      <c r="AC212" s="237"/>
      <c r="AD212" s="1"/>
      <c r="AE212" s="237"/>
      <c r="AF212" s="1"/>
      <c r="AG212" s="1"/>
      <c r="AH212" s="233"/>
      <c r="AI212" s="237"/>
      <c r="AJ212" s="233"/>
      <c r="AK212" s="233"/>
    </row>
    <row r="213" spans="28:37" s="113" customFormat="1" ht="15" customHeight="1" x14ac:dyDescent="0.3">
      <c r="AB213" s="237"/>
      <c r="AC213" s="237"/>
      <c r="AD213" s="1"/>
      <c r="AE213" s="237"/>
      <c r="AF213" s="1"/>
      <c r="AG213" s="1"/>
      <c r="AH213" s="233"/>
      <c r="AI213" s="237"/>
      <c r="AJ213" s="233"/>
      <c r="AK213" s="233"/>
    </row>
    <row r="214" spans="28:37" s="113" customFormat="1" ht="15" customHeight="1" x14ac:dyDescent="0.3">
      <c r="AB214" s="237"/>
      <c r="AC214" s="237"/>
      <c r="AD214" s="1"/>
      <c r="AE214" s="237"/>
      <c r="AF214" s="1"/>
      <c r="AG214" s="1"/>
      <c r="AH214" s="233"/>
      <c r="AI214" s="237"/>
      <c r="AJ214" s="233"/>
      <c r="AK214" s="233"/>
    </row>
    <row r="215" spans="28:37" s="113" customFormat="1" ht="15" customHeight="1" x14ac:dyDescent="0.3">
      <c r="AB215" s="237"/>
      <c r="AC215" s="237"/>
      <c r="AD215" s="1"/>
      <c r="AE215" s="237"/>
      <c r="AF215" s="1"/>
      <c r="AG215" s="1"/>
      <c r="AH215" s="233"/>
      <c r="AI215" s="237"/>
      <c r="AJ215" s="233"/>
      <c r="AK215" s="233"/>
    </row>
    <row r="216" spans="28:37" s="113" customFormat="1" ht="15" customHeight="1" x14ac:dyDescent="0.3">
      <c r="AB216" s="237"/>
      <c r="AC216" s="237"/>
      <c r="AD216" s="1"/>
      <c r="AE216" s="237"/>
      <c r="AF216" s="1"/>
      <c r="AG216" s="1"/>
      <c r="AH216" s="233"/>
      <c r="AI216" s="237"/>
      <c r="AJ216" s="233"/>
      <c r="AK216" s="233"/>
    </row>
    <row r="217" spans="28:37" s="113" customFormat="1" ht="15" customHeight="1" x14ac:dyDescent="0.3">
      <c r="AB217" s="237"/>
      <c r="AC217" s="237"/>
      <c r="AD217" s="1"/>
      <c r="AE217" s="237"/>
      <c r="AF217" s="1"/>
      <c r="AG217" s="1"/>
      <c r="AH217" s="233"/>
      <c r="AI217" s="237"/>
      <c r="AJ217" s="233"/>
      <c r="AK217" s="233"/>
    </row>
    <row r="218" spans="28:37" s="113" customFormat="1" ht="15" customHeight="1" x14ac:dyDescent="0.3">
      <c r="AB218" s="237"/>
      <c r="AC218" s="237"/>
      <c r="AD218" s="1"/>
      <c r="AE218" s="237"/>
      <c r="AF218" s="1"/>
      <c r="AG218" s="1"/>
      <c r="AH218" s="233"/>
      <c r="AI218" s="237"/>
      <c r="AJ218" s="233"/>
      <c r="AK218" s="233"/>
    </row>
    <row r="219" spans="28:37" s="113" customFormat="1" ht="15" customHeight="1" x14ac:dyDescent="0.3">
      <c r="AB219" s="237"/>
      <c r="AC219" s="237"/>
      <c r="AD219" s="1"/>
      <c r="AE219" s="237"/>
      <c r="AF219" s="1"/>
      <c r="AG219" s="1"/>
      <c r="AH219" s="233"/>
      <c r="AI219" s="237"/>
      <c r="AJ219" s="233"/>
      <c r="AK219" s="233"/>
    </row>
    <row r="220" spans="28:37" s="113" customFormat="1" ht="15" customHeight="1" x14ac:dyDescent="0.3">
      <c r="AB220" s="237"/>
      <c r="AC220" s="237"/>
      <c r="AD220" s="1"/>
      <c r="AE220" s="237"/>
      <c r="AF220" s="1"/>
      <c r="AG220" s="1"/>
      <c r="AH220" s="233"/>
      <c r="AI220" s="237"/>
      <c r="AJ220" s="233"/>
      <c r="AK220" s="233"/>
    </row>
    <row r="221" spans="28:37" s="113" customFormat="1" ht="15" customHeight="1" x14ac:dyDescent="0.3">
      <c r="AB221" s="237"/>
      <c r="AC221" s="237"/>
      <c r="AD221" s="1"/>
      <c r="AE221" s="237"/>
      <c r="AF221" s="1"/>
      <c r="AG221" s="1"/>
      <c r="AH221" s="233"/>
      <c r="AI221" s="237"/>
      <c r="AJ221" s="233"/>
      <c r="AK221" s="233"/>
    </row>
    <row r="222" spans="28:37" s="113" customFormat="1" ht="15" customHeight="1" x14ac:dyDescent="0.3">
      <c r="AB222" s="237"/>
      <c r="AC222" s="237"/>
      <c r="AD222" s="1"/>
      <c r="AE222" s="237"/>
      <c r="AF222" s="1"/>
      <c r="AG222" s="1"/>
      <c r="AH222" s="233"/>
      <c r="AI222" s="237"/>
      <c r="AJ222" s="233"/>
      <c r="AK222" s="233"/>
    </row>
    <row r="223" spans="28:37" s="113" customFormat="1" ht="15" customHeight="1" x14ac:dyDescent="0.3">
      <c r="AB223" s="237"/>
      <c r="AC223" s="237"/>
      <c r="AD223" s="1"/>
      <c r="AE223" s="237"/>
      <c r="AF223" s="1"/>
      <c r="AG223" s="1"/>
      <c r="AH223" s="233"/>
      <c r="AI223" s="237"/>
      <c r="AJ223" s="233"/>
      <c r="AK223" s="233"/>
    </row>
    <row r="224" spans="28:37" s="113" customFormat="1" ht="15" customHeight="1" x14ac:dyDescent="0.3">
      <c r="AB224" s="237"/>
      <c r="AC224" s="237"/>
      <c r="AD224" s="1"/>
      <c r="AE224" s="237"/>
      <c r="AF224" s="1"/>
      <c r="AG224" s="1"/>
      <c r="AH224" s="233"/>
      <c r="AI224" s="237"/>
      <c r="AJ224" s="233"/>
      <c r="AK224" s="233"/>
    </row>
    <row r="225" spans="28:37" s="113" customFormat="1" ht="15" customHeight="1" x14ac:dyDescent="0.3">
      <c r="AB225" s="237"/>
      <c r="AC225" s="237"/>
      <c r="AD225" s="1"/>
      <c r="AE225" s="237"/>
      <c r="AF225" s="1"/>
      <c r="AG225" s="1"/>
      <c r="AH225" s="233"/>
      <c r="AI225" s="237"/>
      <c r="AJ225" s="233"/>
      <c r="AK225" s="233"/>
    </row>
    <row r="226" spans="28:37" s="113" customFormat="1" ht="15" customHeight="1" x14ac:dyDescent="0.3">
      <c r="AB226" s="237"/>
      <c r="AC226" s="237"/>
      <c r="AD226" s="1"/>
      <c r="AE226" s="237"/>
      <c r="AF226" s="1"/>
      <c r="AG226" s="1"/>
      <c r="AH226" s="233"/>
      <c r="AI226" s="237"/>
      <c r="AJ226" s="233"/>
      <c r="AK226" s="233"/>
    </row>
    <row r="227" spans="28:37" s="113" customFormat="1" ht="15" customHeight="1" x14ac:dyDescent="0.3">
      <c r="AB227" s="237"/>
      <c r="AC227" s="237"/>
      <c r="AD227" s="1"/>
      <c r="AE227" s="237"/>
      <c r="AF227" s="1"/>
      <c r="AG227" s="1"/>
      <c r="AH227" s="233"/>
      <c r="AI227" s="237"/>
      <c r="AJ227" s="233"/>
      <c r="AK227" s="233"/>
    </row>
    <row r="228" spans="28:37" s="113" customFormat="1" ht="15" customHeight="1" x14ac:dyDescent="0.3">
      <c r="AB228" s="237"/>
      <c r="AC228" s="237"/>
      <c r="AD228" s="1"/>
      <c r="AE228" s="237"/>
      <c r="AF228" s="1"/>
      <c r="AG228" s="1"/>
      <c r="AH228" s="233"/>
      <c r="AI228" s="237"/>
      <c r="AJ228" s="233"/>
      <c r="AK228" s="233"/>
    </row>
    <row r="229" spans="28:37" s="113" customFormat="1" ht="15" customHeight="1" x14ac:dyDescent="0.3">
      <c r="AB229" s="237"/>
      <c r="AC229" s="237"/>
      <c r="AD229" s="1"/>
      <c r="AE229" s="237"/>
      <c r="AF229" s="1"/>
      <c r="AG229" s="1"/>
      <c r="AH229" s="233"/>
      <c r="AI229" s="237"/>
      <c r="AJ229" s="233"/>
      <c r="AK229" s="233"/>
    </row>
    <row r="230" spans="28:37" s="113" customFormat="1" ht="15" customHeight="1" x14ac:dyDescent="0.3">
      <c r="AB230" s="237"/>
      <c r="AC230" s="237"/>
      <c r="AD230" s="1"/>
      <c r="AE230" s="237"/>
      <c r="AF230" s="1"/>
      <c r="AG230" s="1"/>
      <c r="AH230" s="233"/>
      <c r="AI230" s="237"/>
      <c r="AJ230" s="233"/>
      <c r="AK230" s="233"/>
    </row>
    <row r="231" spans="28:37" s="113" customFormat="1" ht="15" customHeight="1" x14ac:dyDescent="0.3">
      <c r="AB231" s="237"/>
      <c r="AC231" s="237"/>
      <c r="AD231" s="1"/>
      <c r="AE231" s="237"/>
      <c r="AF231" s="1"/>
      <c r="AG231" s="1"/>
      <c r="AH231" s="233"/>
      <c r="AI231" s="237"/>
      <c r="AJ231" s="233"/>
      <c r="AK231" s="233"/>
    </row>
    <row r="232" spans="28:37" s="113" customFormat="1" ht="15" customHeight="1" x14ac:dyDescent="0.3">
      <c r="AB232" s="237"/>
      <c r="AC232" s="237"/>
      <c r="AD232" s="1"/>
      <c r="AE232" s="237"/>
      <c r="AF232" s="1"/>
      <c r="AG232" s="1"/>
      <c r="AH232" s="233"/>
      <c r="AI232" s="237"/>
      <c r="AJ232" s="233"/>
      <c r="AK232" s="233"/>
    </row>
    <row r="233" spans="28:37" s="113" customFormat="1" ht="15" customHeight="1" x14ac:dyDescent="0.3">
      <c r="AB233" s="237"/>
      <c r="AC233" s="237"/>
      <c r="AD233" s="1"/>
      <c r="AE233" s="237"/>
      <c r="AF233" s="1"/>
      <c r="AG233" s="1"/>
      <c r="AH233" s="233"/>
      <c r="AI233" s="237"/>
      <c r="AJ233" s="233"/>
      <c r="AK233" s="233"/>
    </row>
    <row r="234" spans="28:37" s="113" customFormat="1" ht="15" customHeight="1" x14ac:dyDescent="0.3">
      <c r="AB234" s="237"/>
      <c r="AC234" s="237"/>
      <c r="AD234" s="1"/>
      <c r="AE234" s="237"/>
      <c r="AF234" s="1"/>
      <c r="AG234" s="1"/>
      <c r="AH234" s="233"/>
      <c r="AI234" s="237"/>
      <c r="AJ234" s="233"/>
      <c r="AK234" s="233"/>
    </row>
    <row r="235" spans="28:37" s="113" customFormat="1" ht="15" customHeight="1" x14ac:dyDescent="0.3">
      <c r="AB235" s="237"/>
      <c r="AC235" s="237"/>
      <c r="AD235" s="1"/>
      <c r="AE235" s="237"/>
      <c r="AF235" s="1"/>
      <c r="AG235" s="1"/>
      <c r="AH235" s="233"/>
      <c r="AI235" s="237"/>
      <c r="AJ235" s="233"/>
      <c r="AK235" s="233"/>
    </row>
    <row r="236" spans="28:37" s="113" customFormat="1" ht="15" customHeight="1" x14ac:dyDescent="0.3">
      <c r="AB236" s="237"/>
      <c r="AC236" s="237"/>
      <c r="AD236" s="1"/>
      <c r="AE236" s="237"/>
      <c r="AF236" s="1"/>
      <c r="AG236" s="1"/>
      <c r="AH236" s="233"/>
      <c r="AI236" s="237"/>
      <c r="AJ236" s="233"/>
      <c r="AK236" s="233"/>
    </row>
    <row r="237" spans="28:37" s="113" customFormat="1" ht="15" customHeight="1" x14ac:dyDescent="0.3">
      <c r="AB237" s="237"/>
      <c r="AC237" s="237"/>
      <c r="AD237" s="1"/>
      <c r="AE237" s="237"/>
      <c r="AF237" s="1"/>
      <c r="AG237" s="1"/>
      <c r="AH237" s="233"/>
      <c r="AI237" s="237"/>
      <c r="AJ237" s="233"/>
      <c r="AK237" s="233"/>
    </row>
    <row r="238" spans="28:37" s="113" customFormat="1" ht="15" customHeight="1" x14ac:dyDescent="0.3">
      <c r="AB238" s="237"/>
      <c r="AC238" s="237"/>
      <c r="AD238" s="1"/>
      <c r="AE238" s="237"/>
      <c r="AF238" s="1"/>
      <c r="AG238" s="1"/>
      <c r="AH238" s="233"/>
      <c r="AI238" s="237"/>
      <c r="AJ238" s="233"/>
      <c r="AK238" s="233"/>
    </row>
    <row r="239" spans="28:37" s="113" customFormat="1" ht="15" customHeight="1" x14ac:dyDescent="0.3">
      <c r="AB239" s="237"/>
      <c r="AC239" s="237"/>
      <c r="AD239" s="1"/>
      <c r="AE239" s="237"/>
      <c r="AF239" s="1"/>
      <c r="AG239" s="1"/>
      <c r="AH239" s="233"/>
      <c r="AI239" s="237"/>
      <c r="AJ239" s="233"/>
      <c r="AK239" s="233"/>
    </row>
    <row r="240" spans="28:37" s="113" customFormat="1" ht="15" customHeight="1" x14ac:dyDescent="0.3">
      <c r="AB240" s="237"/>
      <c r="AC240" s="237"/>
      <c r="AD240" s="1"/>
      <c r="AE240" s="237"/>
      <c r="AF240" s="1"/>
      <c r="AG240" s="1"/>
      <c r="AH240" s="233"/>
      <c r="AI240" s="237"/>
      <c r="AJ240" s="233"/>
      <c r="AK240" s="233"/>
    </row>
    <row r="241" spans="27:37" s="113" customFormat="1" ht="15" customHeight="1" x14ac:dyDescent="0.3">
      <c r="AA241" s="102"/>
      <c r="AB241" s="237"/>
      <c r="AC241" s="237"/>
      <c r="AD241" s="1"/>
      <c r="AE241" s="237"/>
      <c r="AF241" s="1"/>
      <c r="AG241" s="1"/>
      <c r="AH241" s="233"/>
      <c r="AI241" s="237"/>
      <c r="AJ241" s="233"/>
      <c r="AK241" s="233"/>
    </row>
    <row r="242" spans="27:37" s="113" customFormat="1" ht="15" customHeight="1" x14ac:dyDescent="0.3">
      <c r="AA242" s="102"/>
      <c r="AB242" s="237"/>
      <c r="AC242" s="237"/>
      <c r="AD242" s="1"/>
      <c r="AE242" s="237"/>
      <c r="AF242" s="1"/>
      <c r="AG242" s="1"/>
      <c r="AH242" s="233"/>
      <c r="AI242" s="237"/>
      <c r="AJ242" s="233"/>
      <c r="AK242" s="233"/>
    </row>
    <row r="243" spans="27:37" s="113" customFormat="1" ht="15" customHeight="1" x14ac:dyDescent="0.3">
      <c r="AA243" s="102"/>
      <c r="AB243" s="237"/>
      <c r="AC243" s="237"/>
      <c r="AD243" s="1"/>
      <c r="AE243" s="237"/>
      <c r="AF243" s="1"/>
      <c r="AG243" s="1"/>
      <c r="AH243" s="233"/>
      <c r="AI243" s="237"/>
      <c r="AJ243" s="233"/>
      <c r="AK243" s="233"/>
    </row>
    <row r="244" spans="27:37" s="113" customFormat="1" ht="15" customHeight="1" x14ac:dyDescent="0.3">
      <c r="AA244" s="102"/>
      <c r="AB244" s="237"/>
      <c r="AC244" s="237"/>
      <c r="AD244" s="1"/>
      <c r="AE244" s="237"/>
      <c r="AF244" s="1"/>
      <c r="AG244" s="1"/>
      <c r="AH244" s="233"/>
      <c r="AI244" s="237"/>
      <c r="AJ244" s="233"/>
      <c r="AK244" s="233"/>
    </row>
    <row r="245" spans="27:37" s="113" customFormat="1" ht="15" customHeight="1" x14ac:dyDescent="0.3">
      <c r="AA245" s="102"/>
      <c r="AB245" s="237"/>
      <c r="AC245" s="237"/>
      <c r="AD245" s="1"/>
      <c r="AE245" s="237"/>
      <c r="AF245" s="1"/>
      <c r="AG245" s="1"/>
      <c r="AH245" s="233"/>
      <c r="AI245" s="237"/>
      <c r="AJ245" s="233"/>
      <c r="AK245" s="233"/>
    </row>
    <row r="246" spans="27:37" s="113" customFormat="1" ht="15" customHeight="1" x14ac:dyDescent="0.3">
      <c r="AA246" s="247"/>
      <c r="AB246" s="237"/>
      <c r="AC246" s="237"/>
      <c r="AD246" s="1"/>
      <c r="AE246" s="237"/>
      <c r="AF246" s="1"/>
      <c r="AG246" s="1"/>
      <c r="AH246" s="233"/>
      <c r="AI246" s="237"/>
      <c r="AJ246" s="233"/>
      <c r="AK246" s="233"/>
    </row>
    <row r="247" spans="27:37" s="113" customFormat="1" ht="15" customHeight="1" x14ac:dyDescent="0.3">
      <c r="AA247" s="102"/>
      <c r="AB247" s="237"/>
      <c r="AC247" s="237"/>
      <c r="AD247" s="1"/>
      <c r="AE247" s="237"/>
      <c r="AF247" s="1"/>
      <c r="AG247" s="1"/>
      <c r="AH247" s="233"/>
      <c r="AI247" s="237"/>
      <c r="AJ247" s="233"/>
      <c r="AK247" s="233"/>
    </row>
    <row r="248" spans="27:37" s="113" customFormat="1" ht="15" customHeight="1" x14ac:dyDescent="0.3">
      <c r="AA248" s="102"/>
      <c r="AB248" s="237"/>
      <c r="AC248" s="237"/>
      <c r="AD248" s="1"/>
      <c r="AE248" s="237"/>
      <c r="AF248" s="1"/>
      <c r="AG248" s="1"/>
      <c r="AH248" s="233"/>
      <c r="AI248" s="237"/>
      <c r="AJ248" s="233"/>
      <c r="AK248" s="233"/>
    </row>
    <row r="249" spans="27:37" s="113" customFormat="1" ht="15" customHeight="1" x14ac:dyDescent="0.3">
      <c r="AA249" s="102"/>
      <c r="AB249" s="237"/>
      <c r="AC249" s="237"/>
      <c r="AD249" s="1"/>
      <c r="AE249" s="237"/>
      <c r="AF249" s="1"/>
      <c r="AG249" s="1"/>
      <c r="AH249" s="233"/>
      <c r="AI249" s="237"/>
      <c r="AJ249" s="233"/>
      <c r="AK249" s="233"/>
    </row>
    <row r="250" spans="27:37" s="113" customFormat="1" ht="15" customHeight="1" x14ac:dyDescent="0.3">
      <c r="AA250" s="102"/>
      <c r="AB250" s="237"/>
      <c r="AC250" s="237"/>
      <c r="AD250" s="1"/>
      <c r="AE250" s="237"/>
      <c r="AF250" s="1"/>
      <c r="AG250" s="1"/>
      <c r="AH250" s="233"/>
      <c r="AI250" s="237"/>
      <c r="AJ250" s="233"/>
      <c r="AK250" s="233"/>
    </row>
    <row r="251" spans="27:37" s="113" customFormat="1" ht="15" customHeight="1" x14ac:dyDescent="0.3">
      <c r="AA251" s="102"/>
      <c r="AB251" s="237"/>
      <c r="AC251" s="237"/>
      <c r="AD251" s="1"/>
      <c r="AE251" s="237"/>
      <c r="AF251" s="1"/>
      <c r="AG251" s="1"/>
      <c r="AH251" s="233"/>
      <c r="AI251" s="237"/>
      <c r="AJ251" s="233"/>
      <c r="AK251" s="233"/>
    </row>
    <row r="252" spans="27:37" s="113" customFormat="1" ht="15" customHeight="1" x14ac:dyDescent="0.3">
      <c r="AA252" s="102"/>
      <c r="AB252" s="237"/>
      <c r="AC252" s="237"/>
      <c r="AD252" s="1"/>
      <c r="AE252" s="237"/>
      <c r="AF252" s="1"/>
      <c r="AG252" s="1"/>
      <c r="AH252" s="233"/>
      <c r="AI252" s="237"/>
      <c r="AJ252" s="233"/>
      <c r="AK252" s="233"/>
    </row>
    <row r="253" spans="27:37" s="113" customFormat="1" ht="15" customHeight="1" x14ac:dyDescent="0.3">
      <c r="AA253" s="102"/>
      <c r="AB253" s="237"/>
      <c r="AC253" s="237"/>
      <c r="AD253" s="1"/>
      <c r="AE253" s="237"/>
      <c r="AF253" s="1"/>
      <c r="AG253" s="1"/>
      <c r="AH253" s="233"/>
      <c r="AI253" s="237"/>
      <c r="AJ253" s="233"/>
      <c r="AK253" s="233"/>
    </row>
    <row r="254" spans="27:37" s="113" customFormat="1" ht="15" customHeight="1" x14ac:dyDescent="0.3">
      <c r="AA254" s="102"/>
      <c r="AB254" s="237"/>
      <c r="AC254" s="237"/>
      <c r="AD254" s="1"/>
      <c r="AE254" s="237"/>
      <c r="AF254" s="1"/>
      <c r="AG254" s="1"/>
      <c r="AH254" s="233"/>
      <c r="AI254" s="237"/>
      <c r="AJ254" s="233"/>
      <c r="AK254" s="233"/>
    </row>
    <row r="255" spans="27:37" s="113" customFormat="1" ht="15" customHeight="1" x14ac:dyDescent="0.3">
      <c r="AA255" s="102"/>
      <c r="AB255" s="237"/>
      <c r="AC255" s="237"/>
      <c r="AD255" s="1"/>
      <c r="AE255" s="237"/>
      <c r="AF255" s="1"/>
      <c r="AG255" s="1"/>
      <c r="AH255" s="233"/>
      <c r="AI255" s="237"/>
      <c r="AJ255" s="233"/>
      <c r="AK255" s="233"/>
    </row>
    <row r="256" spans="27:37" s="113" customFormat="1" ht="15" customHeight="1" x14ac:dyDescent="0.3">
      <c r="AA256" s="102"/>
      <c r="AB256" s="237"/>
      <c r="AC256" s="237"/>
      <c r="AD256" s="1"/>
      <c r="AE256" s="237"/>
      <c r="AF256" s="1"/>
      <c r="AG256" s="1"/>
      <c r="AH256" s="233"/>
      <c r="AI256" s="237"/>
      <c r="AJ256" s="233"/>
      <c r="AK256" s="233"/>
    </row>
    <row r="257" spans="28:37" s="113" customFormat="1" ht="15" customHeight="1" x14ac:dyDescent="0.3">
      <c r="AB257" s="237"/>
      <c r="AC257" s="237"/>
      <c r="AD257" s="1"/>
      <c r="AE257" s="237"/>
      <c r="AF257" s="1"/>
      <c r="AG257" s="1"/>
      <c r="AH257" s="233"/>
      <c r="AI257" s="237"/>
      <c r="AJ257" s="233"/>
      <c r="AK257" s="233"/>
    </row>
    <row r="258" spans="28:37" s="113" customFormat="1" ht="15" customHeight="1" x14ac:dyDescent="0.3">
      <c r="AB258" s="237"/>
      <c r="AC258" s="237"/>
      <c r="AD258" s="1"/>
      <c r="AE258" s="237"/>
      <c r="AF258" s="1"/>
      <c r="AG258" s="1"/>
      <c r="AH258" s="233"/>
      <c r="AI258" s="237"/>
      <c r="AJ258" s="233"/>
      <c r="AK258" s="233"/>
    </row>
    <row r="259" spans="28:37" s="113" customFormat="1" ht="15" customHeight="1" x14ac:dyDescent="0.3">
      <c r="AB259" s="237"/>
      <c r="AC259" s="237"/>
      <c r="AD259" s="1"/>
      <c r="AE259" s="237"/>
      <c r="AF259" s="1"/>
      <c r="AG259" s="1"/>
      <c r="AH259" s="233"/>
      <c r="AI259" s="237"/>
      <c r="AJ259" s="233"/>
      <c r="AK259" s="233"/>
    </row>
    <row r="260" spans="28:37" s="113" customFormat="1" ht="15" customHeight="1" x14ac:dyDescent="0.3">
      <c r="AB260" s="237"/>
      <c r="AC260" s="237"/>
      <c r="AD260" s="1"/>
      <c r="AE260" s="237"/>
      <c r="AF260" s="1"/>
      <c r="AG260" s="1"/>
      <c r="AH260" s="233"/>
      <c r="AI260" s="237"/>
      <c r="AJ260" s="233"/>
      <c r="AK260" s="233"/>
    </row>
    <row r="261" spans="28:37" s="113" customFormat="1" ht="15" customHeight="1" x14ac:dyDescent="0.3">
      <c r="AB261" s="237"/>
      <c r="AC261" s="237"/>
      <c r="AD261" s="1"/>
      <c r="AE261" s="237"/>
      <c r="AF261" s="1"/>
      <c r="AG261" s="1"/>
      <c r="AH261" s="233"/>
      <c r="AI261" s="237"/>
      <c r="AJ261" s="233"/>
      <c r="AK261" s="233"/>
    </row>
    <row r="262" spans="28:37" s="113" customFormat="1" ht="15" customHeight="1" x14ac:dyDescent="0.3">
      <c r="AB262" s="237"/>
      <c r="AC262" s="237"/>
      <c r="AD262" s="1"/>
      <c r="AE262" s="237"/>
      <c r="AF262" s="1"/>
      <c r="AG262" s="1"/>
      <c r="AH262" s="233"/>
      <c r="AI262" s="237"/>
      <c r="AJ262" s="233"/>
      <c r="AK262" s="233"/>
    </row>
    <row r="263" spans="28:37" s="113" customFormat="1" ht="15" customHeight="1" x14ac:dyDescent="0.3">
      <c r="AB263" s="237"/>
      <c r="AC263" s="237"/>
      <c r="AD263" s="1"/>
      <c r="AE263" s="237"/>
      <c r="AF263" s="1"/>
      <c r="AG263" s="1"/>
      <c r="AH263" s="233"/>
      <c r="AI263" s="237"/>
      <c r="AJ263" s="233"/>
      <c r="AK263" s="233"/>
    </row>
    <row r="264" spans="28:37" s="113" customFormat="1" ht="15" customHeight="1" x14ac:dyDescent="0.3">
      <c r="AB264" s="237"/>
      <c r="AC264" s="237"/>
      <c r="AD264" s="1"/>
      <c r="AE264" s="237"/>
      <c r="AF264" s="1"/>
      <c r="AG264" s="1"/>
      <c r="AH264" s="233"/>
      <c r="AI264" s="237"/>
      <c r="AJ264" s="233"/>
      <c r="AK264" s="233"/>
    </row>
    <row r="265" spans="28:37" s="113" customFormat="1" ht="15" customHeight="1" x14ac:dyDescent="0.3">
      <c r="AB265" s="237"/>
      <c r="AC265" s="237"/>
      <c r="AD265" s="1"/>
      <c r="AE265" s="237"/>
      <c r="AF265" s="1"/>
      <c r="AG265" s="1"/>
      <c r="AH265" s="233"/>
      <c r="AI265" s="237"/>
      <c r="AJ265" s="233"/>
      <c r="AK265" s="233"/>
    </row>
    <row r="266" spans="28:37" s="113" customFormat="1" ht="15" customHeight="1" x14ac:dyDescent="0.3">
      <c r="AB266" s="237"/>
      <c r="AC266" s="237"/>
      <c r="AD266" s="1"/>
      <c r="AE266" s="237"/>
      <c r="AF266" s="1"/>
      <c r="AG266" s="1"/>
      <c r="AH266" s="233"/>
      <c r="AI266" s="237"/>
      <c r="AJ266" s="233"/>
      <c r="AK266" s="233"/>
    </row>
    <row r="267" spans="28:37" s="113" customFormat="1" ht="15" customHeight="1" x14ac:dyDescent="0.3">
      <c r="AB267" s="237"/>
      <c r="AC267" s="237"/>
      <c r="AD267" s="1"/>
      <c r="AE267" s="237"/>
      <c r="AF267" s="1"/>
      <c r="AG267" s="1"/>
      <c r="AH267" s="233"/>
      <c r="AI267" s="237"/>
      <c r="AJ267" s="233"/>
      <c r="AK267" s="233"/>
    </row>
    <row r="268" spans="28:37" s="113" customFormat="1" ht="15" customHeight="1" x14ac:dyDescent="0.3">
      <c r="AB268" s="237"/>
      <c r="AC268" s="237"/>
      <c r="AD268" s="1"/>
      <c r="AE268" s="237"/>
      <c r="AF268" s="1"/>
      <c r="AG268" s="1"/>
      <c r="AH268" s="233"/>
      <c r="AI268" s="237"/>
      <c r="AJ268" s="233"/>
      <c r="AK268" s="233"/>
    </row>
    <row r="269" spans="28:37" s="113" customFormat="1" ht="15" customHeight="1" x14ac:dyDescent="0.3">
      <c r="AB269" s="237"/>
      <c r="AC269" s="237"/>
      <c r="AD269" s="1"/>
      <c r="AE269" s="237"/>
      <c r="AF269" s="1"/>
      <c r="AG269" s="1"/>
      <c r="AH269" s="233"/>
      <c r="AI269" s="237"/>
      <c r="AJ269" s="233"/>
      <c r="AK269" s="233"/>
    </row>
    <row r="270" spans="28:37" s="113" customFormat="1" ht="15" customHeight="1" x14ac:dyDescent="0.3">
      <c r="AB270" s="237"/>
      <c r="AC270" s="237"/>
      <c r="AD270" s="1"/>
      <c r="AE270" s="237"/>
      <c r="AF270" s="1"/>
      <c r="AG270" s="1"/>
      <c r="AH270" s="233"/>
      <c r="AI270" s="237"/>
      <c r="AJ270" s="233"/>
      <c r="AK270" s="233"/>
    </row>
    <row r="271" spans="28:37" s="113" customFormat="1" ht="15" customHeight="1" x14ac:dyDescent="0.3">
      <c r="AB271" s="237"/>
      <c r="AC271" s="237"/>
      <c r="AD271" s="1"/>
      <c r="AE271" s="237"/>
      <c r="AF271" s="1"/>
      <c r="AG271" s="1"/>
      <c r="AH271" s="233"/>
      <c r="AI271" s="237"/>
      <c r="AJ271" s="233"/>
      <c r="AK271" s="233"/>
    </row>
    <row r="272" spans="28:37" s="113" customFormat="1" ht="15" customHeight="1" x14ac:dyDescent="0.3">
      <c r="AB272" s="237"/>
      <c r="AC272" s="237"/>
      <c r="AD272" s="1"/>
      <c r="AE272" s="237"/>
      <c r="AF272" s="1"/>
      <c r="AG272" s="1"/>
      <c r="AH272" s="233"/>
      <c r="AI272" s="237"/>
      <c r="AJ272" s="233"/>
      <c r="AK272" s="233"/>
    </row>
    <row r="273" spans="28:37" s="113" customFormat="1" ht="15" customHeight="1" x14ac:dyDescent="0.3">
      <c r="AB273" s="237"/>
      <c r="AC273" s="237"/>
      <c r="AD273" s="1"/>
      <c r="AE273" s="237"/>
      <c r="AF273" s="1"/>
      <c r="AG273" s="1"/>
      <c r="AH273" s="233"/>
      <c r="AI273" s="237"/>
      <c r="AJ273" s="233"/>
      <c r="AK273" s="233"/>
    </row>
    <row r="274" spans="28:37" s="113" customFormat="1" ht="15" customHeight="1" x14ac:dyDescent="0.3">
      <c r="AB274" s="237"/>
      <c r="AC274" s="237"/>
      <c r="AD274" s="1"/>
      <c r="AE274" s="237"/>
      <c r="AF274" s="1"/>
      <c r="AG274" s="1"/>
      <c r="AH274" s="233"/>
      <c r="AI274" s="237"/>
      <c r="AJ274" s="233"/>
      <c r="AK274" s="233"/>
    </row>
    <row r="275" spans="28:37" s="113" customFormat="1" ht="15" customHeight="1" x14ac:dyDescent="0.3">
      <c r="AB275" s="237"/>
      <c r="AC275" s="237"/>
      <c r="AD275" s="1"/>
      <c r="AE275" s="237"/>
      <c r="AF275" s="1"/>
      <c r="AG275" s="1"/>
      <c r="AH275" s="233"/>
      <c r="AI275" s="237"/>
      <c r="AJ275" s="233"/>
      <c r="AK275" s="233"/>
    </row>
    <row r="276" spans="28:37" s="113" customFormat="1" ht="15" customHeight="1" x14ac:dyDescent="0.3">
      <c r="AB276" s="237"/>
      <c r="AC276" s="237"/>
      <c r="AD276" s="1"/>
      <c r="AE276" s="237"/>
      <c r="AF276" s="1"/>
      <c r="AG276" s="1"/>
      <c r="AH276" s="233"/>
      <c r="AI276" s="237"/>
      <c r="AJ276" s="233"/>
      <c r="AK276" s="233"/>
    </row>
    <row r="277" spans="28:37" s="113" customFormat="1" ht="15" customHeight="1" x14ac:dyDescent="0.3">
      <c r="AB277" s="237"/>
      <c r="AC277" s="237"/>
      <c r="AD277" s="1"/>
      <c r="AE277" s="237"/>
      <c r="AF277" s="1"/>
      <c r="AG277" s="1"/>
      <c r="AH277" s="233"/>
      <c r="AI277" s="237"/>
      <c r="AJ277" s="233"/>
      <c r="AK277" s="233"/>
    </row>
    <row r="278" spans="28:37" s="113" customFormat="1" ht="15" customHeight="1" x14ac:dyDescent="0.3">
      <c r="AB278" s="237"/>
      <c r="AC278" s="237"/>
      <c r="AD278" s="1"/>
      <c r="AE278" s="237"/>
      <c r="AF278" s="1"/>
      <c r="AG278" s="1"/>
      <c r="AH278" s="233"/>
      <c r="AI278" s="237"/>
      <c r="AJ278" s="233"/>
      <c r="AK278" s="233"/>
    </row>
    <row r="279" spans="28:37" s="113" customFormat="1" ht="15" customHeight="1" x14ac:dyDescent="0.3">
      <c r="AB279" s="237"/>
      <c r="AC279" s="237"/>
      <c r="AD279" s="1"/>
      <c r="AE279" s="237"/>
      <c r="AF279" s="1"/>
      <c r="AG279" s="1"/>
      <c r="AH279" s="233"/>
      <c r="AI279" s="237"/>
      <c r="AJ279" s="233"/>
      <c r="AK279" s="233"/>
    </row>
    <row r="280" spans="28:37" s="113" customFormat="1" ht="15" customHeight="1" x14ac:dyDescent="0.3">
      <c r="AB280" s="237"/>
      <c r="AC280" s="237"/>
      <c r="AD280" s="1"/>
      <c r="AE280" s="237"/>
      <c r="AF280" s="1"/>
      <c r="AG280" s="1"/>
      <c r="AH280" s="233"/>
      <c r="AI280" s="237"/>
      <c r="AJ280" s="233"/>
      <c r="AK280" s="233"/>
    </row>
    <row r="281" spans="28:37" s="113" customFormat="1" ht="15" customHeight="1" x14ac:dyDescent="0.3">
      <c r="AB281" s="237"/>
      <c r="AC281" s="237"/>
      <c r="AD281" s="1"/>
      <c r="AE281" s="237"/>
      <c r="AF281" s="1"/>
      <c r="AG281" s="1"/>
      <c r="AH281" s="233"/>
      <c r="AI281" s="237"/>
      <c r="AJ281" s="233"/>
      <c r="AK281" s="233"/>
    </row>
    <row r="282" spans="28:37" s="113" customFormat="1" ht="15" customHeight="1" x14ac:dyDescent="0.3">
      <c r="AB282" s="237"/>
      <c r="AC282" s="237"/>
      <c r="AD282" s="1"/>
      <c r="AE282" s="237"/>
      <c r="AF282" s="1"/>
      <c r="AG282" s="1"/>
      <c r="AH282" s="233"/>
      <c r="AI282" s="237"/>
      <c r="AJ282" s="233"/>
      <c r="AK282" s="233"/>
    </row>
    <row r="283" spans="28:37" s="113" customFormat="1" ht="15" customHeight="1" x14ac:dyDescent="0.3">
      <c r="AB283" s="237"/>
      <c r="AC283" s="237"/>
      <c r="AD283" s="1"/>
      <c r="AE283" s="237"/>
      <c r="AF283" s="1"/>
      <c r="AG283" s="1"/>
      <c r="AH283" s="233"/>
      <c r="AI283" s="237"/>
      <c r="AJ283" s="233"/>
      <c r="AK283" s="233"/>
    </row>
    <row r="284" spans="28:37" s="113" customFormat="1" ht="15" customHeight="1" x14ac:dyDescent="0.3">
      <c r="AB284" s="237"/>
      <c r="AC284" s="237"/>
      <c r="AD284" s="1"/>
      <c r="AE284" s="237"/>
      <c r="AF284" s="1"/>
      <c r="AG284" s="1"/>
      <c r="AH284" s="233"/>
      <c r="AI284" s="237"/>
      <c r="AJ284" s="233"/>
      <c r="AK284" s="233"/>
    </row>
    <row r="285" spans="28:37" s="113" customFormat="1" ht="15" customHeight="1" x14ac:dyDescent="0.3">
      <c r="AB285" s="237"/>
      <c r="AC285" s="237"/>
      <c r="AD285" s="1"/>
      <c r="AE285" s="237"/>
      <c r="AF285" s="1"/>
      <c r="AG285" s="1"/>
      <c r="AH285" s="233"/>
      <c r="AI285" s="237"/>
      <c r="AJ285" s="233"/>
      <c r="AK285" s="233"/>
    </row>
    <row r="286" spans="28:37" s="113" customFormat="1" ht="15" customHeight="1" x14ac:dyDescent="0.3">
      <c r="AB286" s="237"/>
      <c r="AC286" s="237"/>
      <c r="AD286" s="1"/>
      <c r="AE286" s="237"/>
      <c r="AF286" s="1"/>
      <c r="AG286" s="1"/>
      <c r="AH286" s="233"/>
      <c r="AI286" s="237"/>
      <c r="AJ286" s="233"/>
      <c r="AK286" s="233"/>
    </row>
    <row r="287" spans="28:37" s="113" customFormat="1" ht="15" customHeight="1" x14ac:dyDescent="0.3">
      <c r="AB287" s="237"/>
      <c r="AC287" s="237"/>
      <c r="AD287" s="1"/>
      <c r="AE287" s="237"/>
      <c r="AF287" s="1"/>
      <c r="AG287" s="1"/>
      <c r="AH287" s="233"/>
      <c r="AI287" s="237"/>
      <c r="AJ287" s="233"/>
      <c r="AK287" s="233"/>
    </row>
    <row r="288" spans="28:37" s="113" customFormat="1" ht="15" customHeight="1" x14ac:dyDescent="0.3">
      <c r="AB288" s="237"/>
      <c r="AC288" s="237"/>
      <c r="AD288" s="1"/>
      <c r="AE288" s="237"/>
      <c r="AF288" s="1"/>
      <c r="AG288" s="1"/>
      <c r="AH288" s="233"/>
      <c r="AI288" s="237"/>
      <c r="AJ288" s="233"/>
      <c r="AK288" s="233"/>
    </row>
    <row r="289" spans="28:37" s="113" customFormat="1" ht="15" customHeight="1" x14ac:dyDescent="0.3">
      <c r="AB289" s="237"/>
      <c r="AC289" s="237"/>
      <c r="AD289" s="1"/>
      <c r="AE289" s="237"/>
      <c r="AF289" s="1"/>
      <c r="AG289" s="1"/>
      <c r="AH289" s="233"/>
      <c r="AI289" s="237"/>
      <c r="AJ289" s="233"/>
      <c r="AK289" s="233"/>
    </row>
    <row r="290" spans="28:37" s="113" customFormat="1" ht="15" customHeight="1" x14ac:dyDescent="0.3">
      <c r="AB290" s="237"/>
      <c r="AC290" s="237"/>
      <c r="AD290" s="1"/>
      <c r="AE290" s="237"/>
      <c r="AF290" s="1"/>
      <c r="AG290" s="1"/>
      <c r="AH290" s="233"/>
      <c r="AI290" s="237"/>
      <c r="AJ290" s="233"/>
      <c r="AK290" s="233"/>
    </row>
    <row r="291" spans="28:37" s="113" customFormat="1" ht="15" customHeight="1" x14ac:dyDescent="0.3">
      <c r="AB291" s="237"/>
      <c r="AC291" s="237"/>
      <c r="AD291" s="1"/>
      <c r="AE291" s="237"/>
      <c r="AF291" s="1"/>
      <c r="AG291" s="1"/>
      <c r="AH291" s="233"/>
      <c r="AI291" s="237"/>
      <c r="AJ291" s="233"/>
      <c r="AK291" s="233"/>
    </row>
    <row r="292" spans="28:37" s="113" customFormat="1" ht="15" customHeight="1" x14ac:dyDescent="0.3">
      <c r="AB292" s="237"/>
      <c r="AC292" s="237"/>
      <c r="AD292" s="1"/>
      <c r="AE292" s="237"/>
      <c r="AF292" s="1"/>
      <c r="AG292" s="1"/>
      <c r="AH292" s="233"/>
      <c r="AI292" s="237"/>
      <c r="AJ292" s="233"/>
      <c r="AK292" s="233"/>
    </row>
    <row r="293" spans="28:37" s="113" customFormat="1" ht="15" customHeight="1" x14ac:dyDescent="0.3">
      <c r="AB293" s="237"/>
      <c r="AC293" s="237"/>
      <c r="AD293" s="1"/>
      <c r="AE293" s="237"/>
      <c r="AF293" s="1"/>
      <c r="AG293" s="1"/>
      <c r="AH293" s="233"/>
      <c r="AI293" s="237"/>
      <c r="AJ293" s="233"/>
      <c r="AK293" s="233"/>
    </row>
    <row r="294" spans="28:37" s="113" customFormat="1" ht="15" customHeight="1" x14ac:dyDescent="0.3">
      <c r="AB294" s="237"/>
      <c r="AC294" s="237"/>
      <c r="AD294" s="1"/>
      <c r="AE294" s="237"/>
      <c r="AF294" s="1"/>
      <c r="AG294" s="1"/>
      <c r="AH294" s="233"/>
      <c r="AI294" s="237"/>
      <c r="AJ294" s="233"/>
      <c r="AK294" s="233"/>
    </row>
    <row r="295" spans="28:37" s="113" customFormat="1" ht="15" customHeight="1" x14ac:dyDescent="0.3">
      <c r="AB295" s="237"/>
      <c r="AC295" s="237"/>
      <c r="AD295" s="1"/>
      <c r="AE295" s="237"/>
      <c r="AF295" s="1"/>
      <c r="AG295" s="1"/>
      <c r="AH295" s="233"/>
      <c r="AI295" s="237"/>
      <c r="AJ295" s="233"/>
      <c r="AK295" s="233"/>
    </row>
    <row r="296" spans="28:37" s="113" customFormat="1" ht="15" customHeight="1" x14ac:dyDescent="0.3">
      <c r="AB296" s="237"/>
      <c r="AC296" s="237"/>
      <c r="AD296" s="1"/>
      <c r="AE296" s="237"/>
      <c r="AF296" s="1"/>
      <c r="AG296" s="1"/>
      <c r="AH296" s="233"/>
      <c r="AI296" s="237"/>
      <c r="AJ296" s="233"/>
      <c r="AK296" s="233"/>
    </row>
    <row r="297" spans="28:37" s="113" customFormat="1" ht="15" customHeight="1" x14ac:dyDescent="0.3">
      <c r="AB297" s="237"/>
      <c r="AC297" s="237"/>
      <c r="AD297" s="1"/>
      <c r="AE297" s="237"/>
      <c r="AF297" s="1"/>
      <c r="AG297" s="1"/>
      <c r="AH297" s="233"/>
      <c r="AI297" s="237"/>
      <c r="AJ297" s="233"/>
      <c r="AK297" s="233"/>
    </row>
    <row r="298" spans="28:37" s="113" customFormat="1" ht="15" customHeight="1" x14ac:dyDescent="0.3">
      <c r="AB298" s="237"/>
      <c r="AC298" s="237"/>
      <c r="AD298" s="1"/>
      <c r="AE298" s="237"/>
      <c r="AF298" s="1"/>
      <c r="AG298" s="1"/>
      <c r="AH298" s="233"/>
      <c r="AI298" s="237"/>
      <c r="AJ298" s="233"/>
      <c r="AK298" s="233"/>
    </row>
    <row r="299" spans="28:37" s="113" customFormat="1" ht="15" customHeight="1" x14ac:dyDescent="0.3">
      <c r="AB299" s="237"/>
      <c r="AC299" s="237"/>
      <c r="AD299" s="1"/>
      <c r="AE299" s="237"/>
      <c r="AF299" s="1"/>
      <c r="AG299" s="1"/>
      <c r="AH299" s="233"/>
      <c r="AI299" s="237"/>
      <c r="AJ299" s="233"/>
      <c r="AK299" s="233"/>
    </row>
    <row r="300" spans="28:37" s="113" customFormat="1" ht="15" customHeight="1" x14ac:dyDescent="0.3">
      <c r="AB300" s="237"/>
      <c r="AC300" s="237"/>
      <c r="AD300" s="1"/>
      <c r="AE300" s="237"/>
      <c r="AF300" s="1"/>
      <c r="AG300" s="1"/>
      <c r="AH300" s="233"/>
      <c r="AI300" s="237"/>
      <c r="AJ300" s="233"/>
      <c r="AK300" s="233"/>
    </row>
    <row r="301" spans="28:37" s="113" customFormat="1" ht="15" customHeight="1" x14ac:dyDescent="0.3">
      <c r="AB301" s="237"/>
      <c r="AC301" s="237"/>
      <c r="AD301" s="1"/>
      <c r="AE301" s="237"/>
      <c r="AF301" s="1"/>
      <c r="AG301" s="1"/>
      <c r="AH301" s="233"/>
      <c r="AI301" s="237"/>
      <c r="AJ301" s="233"/>
      <c r="AK301" s="233"/>
    </row>
    <row r="302" spans="28:37" s="113" customFormat="1" ht="15" customHeight="1" x14ac:dyDescent="0.3">
      <c r="AB302" s="237"/>
      <c r="AC302" s="237"/>
      <c r="AD302" s="1"/>
      <c r="AE302" s="237"/>
      <c r="AF302" s="1"/>
      <c r="AG302" s="1"/>
      <c r="AH302" s="233"/>
      <c r="AI302" s="237"/>
      <c r="AJ302" s="233"/>
      <c r="AK302" s="233"/>
    </row>
    <row r="303" spans="28:37" s="113" customFormat="1" ht="15" customHeight="1" x14ac:dyDescent="0.3">
      <c r="AB303" s="237"/>
      <c r="AC303" s="237"/>
      <c r="AD303" s="1"/>
      <c r="AE303" s="237"/>
      <c r="AF303" s="1"/>
      <c r="AG303" s="1"/>
      <c r="AH303" s="233"/>
      <c r="AI303" s="237"/>
      <c r="AJ303" s="233"/>
      <c r="AK303" s="233"/>
    </row>
    <row r="304" spans="28:37" s="113" customFormat="1" ht="15" customHeight="1" x14ac:dyDescent="0.3">
      <c r="AB304" s="237"/>
      <c r="AC304" s="237"/>
      <c r="AD304" s="1"/>
      <c r="AE304" s="237"/>
      <c r="AF304" s="1"/>
      <c r="AG304" s="1"/>
      <c r="AH304" s="233"/>
      <c r="AI304" s="237"/>
      <c r="AJ304" s="233"/>
      <c r="AK304" s="233"/>
    </row>
    <row r="305" spans="28:37" s="113" customFormat="1" ht="15" customHeight="1" x14ac:dyDescent="0.3">
      <c r="AB305" s="237"/>
      <c r="AC305" s="237"/>
      <c r="AD305" s="1"/>
      <c r="AE305" s="237"/>
      <c r="AF305" s="1"/>
      <c r="AG305" s="1"/>
      <c r="AH305" s="233"/>
      <c r="AI305" s="237"/>
      <c r="AJ305" s="233"/>
      <c r="AK305" s="233"/>
    </row>
    <row r="306" spans="28:37" s="113" customFormat="1" ht="15" customHeight="1" x14ac:dyDescent="0.3">
      <c r="AB306" s="237"/>
      <c r="AC306" s="237"/>
      <c r="AD306" s="1"/>
      <c r="AE306" s="237"/>
      <c r="AF306" s="1"/>
      <c r="AG306" s="1"/>
      <c r="AH306" s="233"/>
      <c r="AI306" s="237"/>
      <c r="AJ306" s="233"/>
      <c r="AK306" s="233"/>
    </row>
    <row r="307" spans="28:37" s="113" customFormat="1" ht="15" customHeight="1" x14ac:dyDescent="0.3">
      <c r="AB307" s="237"/>
      <c r="AC307" s="237"/>
      <c r="AD307" s="1"/>
      <c r="AE307" s="237"/>
      <c r="AF307" s="1"/>
      <c r="AG307" s="1"/>
      <c r="AH307" s="233"/>
      <c r="AI307" s="237"/>
      <c r="AJ307" s="233"/>
      <c r="AK307" s="233"/>
    </row>
    <row r="308" spans="28:37" s="113" customFormat="1" ht="15" customHeight="1" x14ac:dyDescent="0.3">
      <c r="AB308" s="237"/>
      <c r="AC308" s="237"/>
      <c r="AD308" s="1"/>
      <c r="AE308" s="237"/>
      <c r="AF308" s="1"/>
      <c r="AG308" s="1"/>
      <c r="AH308" s="233"/>
      <c r="AI308" s="237"/>
      <c r="AJ308" s="233"/>
      <c r="AK308" s="233"/>
    </row>
    <row r="309" spans="28:37" s="113" customFormat="1" ht="15" customHeight="1" x14ac:dyDescent="0.3">
      <c r="AB309" s="237"/>
      <c r="AC309" s="237"/>
      <c r="AD309" s="1"/>
      <c r="AE309" s="237"/>
      <c r="AF309" s="1"/>
      <c r="AG309" s="1"/>
      <c r="AH309" s="233"/>
      <c r="AI309" s="237"/>
      <c r="AJ309" s="233"/>
      <c r="AK309" s="233"/>
    </row>
    <row r="310" spans="28:37" s="113" customFormat="1" ht="15" customHeight="1" x14ac:dyDescent="0.3">
      <c r="AB310" s="237"/>
      <c r="AC310" s="237"/>
      <c r="AD310" s="1"/>
      <c r="AE310" s="237"/>
      <c r="AF310" s="1"/>
      <c r="AG310" s="1"/>
      <c r="AH310" s="233"/>
      <c r="AI310" s="237"/>
      <c r="AJ310" s="233"/>
      <c r="AK310" s="233"/>
    </row>
    <row r="311" spans="28:37" s="113" customFormat="1" ht="15" customHeight="1" x14ac:dyDescent="0.3">
      <c r="AB311" s="237"/>
      <c r="AC311" s="237"/>
      <c r="AD311" s="1"/>
      <c r="AE311" s="237"/>
      <c r="AF311" s="1"/>
      <c r="AG311" s="1"/>
      <c r="AH311" s="233"/>
      <c r="AI311" s="237"/>
      <c r="AJ311" s="233"/>
      <c r="AK311" s="233"/>
    </row>
    <row r="312" spans="28:37" s="113" customFormat="1" ht="15" customHeight="1" x14ac:dyDescent="0.3">
      <c r="AB312" s="237"/>
      <c r="AC312" s="237"/>
      <c r="AD312" s="1"/>
      <c r="AE312" s="237"/>
      <c r="AF312" s="1"/>
      <c r="AG312" s="1"/>
      <c r="AH312" s="233"/>
      <c r="AI312" s="237"/>
      <c r="AJ312" s="233"/>
      <c r="AK312" s="233"/>
    </row>
    <row r="313" spans="28:37" s="113" customFormat="1" ht="15" customHeight="1" x14ac:dyDescent="0.3">
      <c r="AB313" s="237"/>
      <c r="AC313" s="237"/>
      <c r="AD313" s="1"/>
      <c r="AE313" s="237"/>
      <c r="AF313" s="1"/>
      <c r="AG313" s="1"/>
      <c r="AH313" s="233"/>
      <c r="AI313" s="237"/>
      <c r="AJ313" s="233"/>
      <c r="AK313" s="233"/>
    </row>
    <row r="314" spans="28:37" s="113" customFormat="1" ht="15" customHeight="1" x14ac:dyDescent="0.3">
      <c r="AB314" s="237"/>
      <c r="AC314" s="237"/>
      <c r="AD314" s="1"/>
      <c r="AE314" s="237"/>
      <c r="AF314" s="1"/>
      <c r="AG314" s="1"/>
      <c r="AH314" s="233"/>
      <c r="AI314" s="237"/>
      <c r="AJ314" s="233"/>
      <c r="AK314" s="233"/>
    </row>
    <row r="315" spans="28:37" s="113" customFormat="1" ht="15" customHeight="1" x14ac:dyDescent="0.3">
      <c r="AB315" s="237"/>
      <c r="AC315" s="237"/>
      <c r="AD315" s="1"/>
      <c r="AE315" s="237"/>
      <c r="AF315" s="1"/>
      <c r="AG315" s="1"/>
      <c r="AH315" s="233"/>
      <c r="AI315" s="237"/>
      <c r="AJ315" s="233"/>
      <c r="AK315" s="233"/>
    </row>
    <row r="316" spans="28:37" s="113" customFormat="1" ht="15" customHeight="1" x14ac:dyDescent="0.3">
      <c r="AB316" s="237"/>
      <c r="AC316" s="237"/>
      <c r="AD316" s="1"/>
      <c r="AE316" s="237"/>
      <c r="AF316" s="1"/>
      <c r="AG316" s="1"/>
      <c r="AH316" s="233"/>
      <c r="AI316" s="237"/>
      <c r="AJ316" s="233"/>
      <c r="AK316" s="233"/>
    </row>
    <row r="317" spans="28:37" s="113" customFormat="1" ht="15" customHeight="1" x14ac:dyDescent="0.3">
      <c r="AB317" s="237"/>
      <c r="AC317" s="237"/>
      <c r="AD317" s="1"/>
      <c r="AE317" s="237"/>
      <c r="AF317" s="1"/>
      <c r="AG317" s="1"/>
      <c r="AH317" s="233"/>
      <c r="AI317" s="237"/>
      <c r="AJ317" s="233"/>
      <c r="AK317" s="233"/>
    </row>
    <row r="318" spans="28:37" s="113" customFormat="1" ht="15" customHeight="1" x14ac:dyDescent="0.3">
      <c r="AB318" s="237"/>
      <c r="AC318" s="237"/>
      <c r="AD318" s="1"/>
      <c r="AE318" s="237"/>
      <c r="AF318" s="1"/>
      <c r="AG318" s="1"/>
      <c r="AH318" s="233"/>
      <c r="AI318" s="237"/>
      <c r="AJ318" s="233"/>
      <c r="AK318" s="233"/>
    </row>
    <row r="319" spans="28:37" s="113" customFormat="1" ht="15" customHeight="1" x14ac:dyDescent="0.3">
      <c r="AB319" s="237"/>
      <c r="AC319" s="237"/>
      <c r="AD319" s="1"/>
      <c r="AE319" s="237"/>
      <c r="AF319" s="1"/>
      <c r="AG319" s="1"/>
      <c r="AH319" s="233"/>
      <c r="AI319" s="237"/>
      <c r="AJ319" s="233"/>
      <c r="AK319" s="233"/>
    </row>
    <row r="320" spans="28:37" s="113" customFormat="1" ht="15" customHeight="1" x14ac:dyDescent="0.3">
      <c r="AB320" s="237"/>
      <c r="AC320" s="237"/>
      <c r="AD320" s="1"/>
      <c r="AE320" s="237"/>
      <c r="AF320" s="1"/>
      <c r="AG320" s="1"/>
      <c r="AH320" s="233"/>
      <c r="AI320" s="237"/>
      <c r="AJ320" s="233"/>
      <c r="AK320" s="233"/>
    </row>
    <row r="321" spans="28:37" s="113" customFormat="1" ht="15" customHeight="1" x14ac:dyDescent="0.3">
      <c r="AB321" s="237"/>
      <c r="AC321" s="237"/>
      <c r="AD321" s="1"/>
      <c r="AE321" s="237"/>
      <c r="AF321" s="1"/>
      <c r="AG321" s="1"/>
      <c r="AH321" s="233"/>
      <c r="AI321" s="237"/>
      <c r="AJ321" s="233"/>
      <c r="AK321" s="233"/>
    </row>
    <row r="322" spans="28:37" s="113" customFormat="1" ht="15" customHeight="1" x14ac:dyDescent="0.3">
      <c r="AB322" s="237"/>
      <c r="AC322" s="237"/>
      <c r="AD322" s="1"/>
      <c r="AE322" s="237"/>
      <c r="AF322" s="1"/>
      <c r="AG322" s="1"/>
      <c r="AH322" s="233"/>
      <c r="AI322" s="237"/>
      <c r="AJ322" s="233"/>
      <c r="AK322" s="233"/>
    </row>
    <row r="323" spans="28:37" s="113" customFormat="1" ht="15" customHeight="1" x14ac:dyDescent="0.3">
      <c r="AB323" s="237"/>
      <c r="AC323" s="237"/>
      <c r="AD323" s="1"/>
      <c r="AE323" s="237"/>
      <c r="AF323" s="1"/>
      <c r="AG323" s="1"/>
      <c r="AH323" s="233"/>
      <c r="AI323" s="237"/>
      <c r="AJ323" s="233"/>
      <c r="AK323" s="233"/>
    </row>
    <row r="324" spans="28:37" s="113" customFormat="1" ht="15" customHeight="1" x14ac:dyDescent="0.3">
      <c r="AB324" s="237"/>
      <c r="AC324" s="237"/>
      <c r="AD324" s="1"/>
      <c r="AE324" s="237"/>
      <c r="AF324" s="1"/>
      <c r="AG324" s="1"/>
      <c r="AH324" s="233"/>
      <c r="AI324" s="237"/>
      <c r="AJ324" s="233"/>
      <c r="AK324" s="233"/>
    </row>
    <row r="325" spans="28:37" s="113" customFormat="1" ht="15" customHeight="1" x14ac:dyDescent="0.3">
      <c r="AB325" s="237"/>
      <c r="AC325" s="237"/>
      <c r="AD325" s="1"/>
      <c r="AE325" s="237"/>
      <c r="AF325" s="1"/>
      <c r="AG325" s="1"/>
      <c r="AH325" s="233"/>
      <c r="AI325" s="237"/>
      <c r="AJ325" s="233"/>
      <c r="AK325" s="233"/>
    </row>
    <row r="326" spans="28:37" s="113" customFormat="1" ht="15" customHeight="1" x14ac:dyDescent="0.3">
      <c r="AB326" s="237"/>
      <c r="AC326" s="237"/>
      <c r="AD326" s="1"/>
      <c r="AE326" s="237"/>
      <c r="AF326" s="1"/>
      <c r="AG326" s="1"/>
      <c r="AH326" s="233"/>
      <c r="AI326" s="237"/>
      <c r="AJ326" s="233"/>
      <c r="AK326" s="233"/>
    </row>
    <row r="327" spans="28:37" s="113" customFormat="1" ht="15" customHeight="1" x14ac:dyDescent="0.3">
      <c r="AB327" s="237"/>
      <c r="AC327" s="237"/>
      <c r="AD327" s="1"/>
      <c r="AE327" s="237"/>
      <c r="AF327" s="1"/>
      <c r="AG327" s="1"/>
      <c r="AH327" s="233"/>
      <c r="AI327" s="237"/>
      <c r="AJ327" s="233"/>
      <c r="AK327" s="233"/>
    </row>
    <row r="328" spans="28:37" s="113" customFormat="1" ht="15" customHeight="1" x14ac:dyDescent="0.3">
      <c r="AB328" s="237"/>
      <c r="AC328" s="237"/>
      <c r="AD328" s="1"/>
      <c r="AE328" s="237"/>
      <c r="AF328" s="1"/>
      <c r="AG328" s="1"/>
      <c r="AH328" s="233"/>
      <c r="AI328" s="237"/>
      <c r="AJ328" s="233"/>
      <c r="AK328" s="233"/>
    </row>
    <row r="329" spans="28:37" s="113" customFormat="1" ht="15" customHeight="1" x14ac:dyDescent="0.3">
      <c r="AB329" s="237"/>
      <c r="AC329" s="237"/>
      <c r="AD329" s="1"/>
      <c r="AE329" s="237"/>
      <c r="AF329" s="1"/>
      <c r="AG329" s="1"/>
      <c r="AH329" s="233"/>
      <c r="AI329" s="237"/>
      <c r="AJ329" s="233"/>
      <c r="AK329" s="233"/>
    </row>
    <row r="330" spans="28:37" s="113" customFormat="1" ht="15" customHeight="1" x14ac:dyDescent="0.3">
      <c r="AB330" s="237"/>
      <c r="AC330" s="237"/>
      <c r="AD330" s="1"/>
      <c r="AE330" s="237"/>
      <c r="AF330" s="1"/>
      <c r="AG330" s="1"/>
      <c r="AH330" s="233"/>
      <c r="AI330" s="237"/>
      <c r="AJ330" s="233"/>
      <c r="AK330" s="233"/>
    </row>
    <row r="331" spans="28:37" s="113" customFormat="1" ht="15" customHeight="1" x14ac:dyDescent="0.3">
      <c r="AB331" s="237"/>
      <c r="AC331" s="237"/>
      <c r="AD331" s="1"/>
      <c r="AE331" s="237"/>
      <c r="AF331" s="1"/>
      <c r="AG331" s="1"/>
      <c r="AH331" s="233"/>
      <c r="AI331" s="237"/>
      <c r="AJ331" s="233"/>
      <c r="AK331" s="233"/>
    </row>
    <row r="332" spans="28:37" s="113" customFormat="1" ht="15" customHeight="1" x14ac:dyDescent="0.3">
      <c r="AB332" s="237"/>
      <c r="AC332" s="237"/>
      <c r="AD332" s="1"/>
      <c r="AE332" s="237"/>
      <c r="AF332" s="1"/>
      <c r="AG332" s="1"/>
      <c r="AH332" s="233"/>
      <c r="AI332" s="237"/>
      <c r="AJ332" s="233"/>
      <c r="AK332" s="233"/>
    </row>
    <row r="333" spans="28:37" s="113" customFormat="1" ht="15" customHeight="1" x14ac:dyDescent="0.3">
      <c r="AB333" s="237"/>
      <c r="AC333" s="237"/>
      <c r="AD333" s="1"/>
      <c r="AE333" s="237"/>
      <c r="AF333" s="1"/>
      <c r="AG333" s="1"/>
      <c r="AH333" s="233"/>
      <c r="AI333" s="237"/>
      <c r="AJ333" s="233"/>
      <c r="AK333" s="233"/>
    </row>
    <row r="334" spans="28:37" s="113" customFormat="1" ht="15" customHeight="1" x14ac:dyDescent="0.3">
      <c r="AB334" s="237"/>
      <c r="AC334" s="237"/>
      <c r="AD334" s="1"/>
      <c r="AE334" s="237"/>
      <c r="AF334" s="1"/>
      <c r="AG334" s="1"/>
      <c r="AH334" s="233"/>
      <c r="AI334" s="237"/>
      <c r="AJ334" s="233"/>
      <c r="AK334" s="233"/>
    </row>
    <row r="335" spans="28:37" s="113" customFormat="1" ht="15" customHeight="1" x14ac:dyDescent="0.3">
      <c r="AB335" s="237"/>
      <c r="AC335" s="237"/>
      <c r="AD335" s="1"/>
      <c r="AE335" s="237"/>
      <c r="AF335" s="1"/>
      <c r="AG335" s="1"/>
      <c r="AH335" s="233"/>
      <c r="AI335" s="237"/>
      <c r="AJ335" s="233"/>
      <c r="AK335" s="233"/>
    </row>
    <row r="336" spans="28:37" s="113" customFormat="1" ht="15" customHeight="1" x14ac:dyDescent="0.3">
      <c r="AB336" s="237"/>
      <c r="AC336" s="237"/>
      <c r="AD336" s="1"/>
      <c r="AE336" s="237"/>
      <c r="AF336" s="1"/>
      <c r="AG336" s="1"/>
      <c r="AH336" s="233"/>
      <c r="AI336" s="237"/>
      <c r="AJ336" s="233"/>
      <c r="AK336" s="233"/>
    </row>
    <row r="337" spans="28:37" s="113" customFormat="1" ht="15" customHeight="1" x14ac:dyDescent="0.3">
      <c r="AB337" s="237"/>
      <c r="AC337" s="237"/>
      <c r="AD337" s="1"/>
      <c r="AE337" s="237"/>
      <c r="AF337" s="1"/>
      <c r="AG337" s="1"/>
      <c r="AH337" s="233"/>
      <c r="AI337" s="237"/>
      <c r="AJ337" s="233"/>
      <c r="AK337" s="233"/>
    </row>
    <row r="338" spans="28:37" s="113" customFormat="1" ht="15" customHeight="1" x14ac:dyDescent="0.3">
      <c r="AB338" s="237"/>
      <c r="AC338" s="237"/>
      <c r="AD338" s="1"/>
      <c r="AE338" s="237"/>
      <c r="AF338" s="1"/>
      <c r="AG338" s="1"/>
      <c r="AH338" s="233"/>
      <c r="AI338" s="237"/>
      <c r="AJ338" s="233"/>
      <c r="AK338" s="233"/>
    </row>
    <row r="339" spans="28:37" s="113" customFormat="1" ht="15" customHeight="1" x14ac:dyDescent="0.3">
      <c r="AB339" s="237"/>
      <c r="AC339" s="237"/>
      <c r="AD339" s="1"/>
      <c r="AE339" s="237"/>
      <c r="AF339" s="1"/>
      <c r="AG339" s="1"/>
      <c r="AH339" s="233"/>
      <c r="AI339" s="237"/>
      <c r="AJ339" s="233"/>
      <c r="AK339" s="233"/>
    </row>
    <row r="340" spans="28:37" s="113" customFormat="1" ht="15" customHeight="1" x14ac:dyDescent="0.3">
      <c r="AB340" s="237"/>
      <c r="AC340" s="237"/>
      <c r="AD340" s="1"/>
      <c r="AE340" s="237"/>
      <c r="AF340" s="1"/>
      <c r="AG340" s="1"/>
      <c r="AH340" s="233"/>
      <c r="AI340" s="237"/>
      <c r="AJ340" s="233"/>
      <c r="AK340" s="233"/>
    </row>
    <row r="341" spans="28:37" s="113" customFormat="1" ht="15" customHeight="1" x14ac:dyDescent="0.3">
      <c r="AB341" s="237"/>
      <c r="AC341" s="237"/>
      <c r="AD341" s="1"/>
      <c r="AE341" s="237"/>
      <c r="AF341" s="1"/>
      <c r="AG341" s="1"/>
      <c r="AH341" s="233"/>
      <c r="AI341" s="237"/>
      <c r="AJ341" s="233"/>
      <c r="AK341" s="233"/>
    </row>
    <row r="342" spans="28:37" s="113" customFormat="1" ht="15" customHeight="1" x14ac:dyDescent="0.3">
      <c r="AB342" s="237"/>
      <c r="AC342" s="237"/>
      <c r="AD342" s="1"/>
      <c r="AE342" s="237"/>
      <c r="AF342" s="1"/>
      <c r="AG342" s="1"/>
      <c r="AH342" s="233"/>
      <c r="AI342" s="237"/>
      <c r="AJ342" s="233"/>
      <c r="AK342" s="233"/>
    </row>
    <row r="343" spans="28:37" s="113" customFormat="1" ht="15" customHeight="1" x14ac:dyDescent="0.3">
      <c r="AB343" s="237"/>
      <c r="AC343" s="237"/>
      <c r="AD343" s="1"/>
      <c r="AE343" s="237"/>
      <c r="AF343" s="1"/>
      <c r="AG343" s="1"/>
      <c r="AH343" s="233"/>
      <c r="AI343" s="237"/>
      <c r="AJ343" s="233"/>
      <c r="AK343" s="233"/>
    </row>
    <row r="344" spans="28:37" s="113" customFormat="1" ht="15" customHeight="1" x14ac:dyDescent="0.3">
      <c r="AB344" s="237"/>
      <c r="AC344" s="237"/>
      <c r="AD344" s="1"/>
      <c r="AE344" s="237"/>
      <c r="AF344" s="1"/>
      <c r="AG344" s="1"/>
      <c r="AH344" s="233"/>
      <c r="AI344" s="237"/>
      <c r="AJ344" s="233"/>
      <c r="AK344" s="233"/>
    </row>
    <row r="345" spans="28:37" s="113" customFormat="1" ht="15" customHeight="1" x14ac:dyDescent="0.3">
      <c r="AB345" s="237"/>
      <c r="AC345" s="237"/>
      <c r="AD345" s="1"/>
      <c r="AE345" s="237"/>
      <c r="AF345" s="1"/>
      <c r="AG345" s="1"/>
      <c r="AH345" s="233"/>
      <c r="AI345" s="237"/>
      <c r="AJ345" s="233"/>
      <c r="AK345" s="233"/>
    </row>
    <row r="346" spans="28:37" s="113" customFormat="1" ht="15" customHeight="1" x14ac:dyDescent="0.3">
      <c r="AB346" s="237"/>
      <c r="AC346" s="237"/>
      <c r="AD346" s="1"/>
      <c r="AE346" s="237"/>
      <c r="AF346" s="1"/>
      <c r="AG346" s="1"/>
      <c r="AH346" s="233"/>
      <c r="AI346" s="237"/>
      <c r="AJ346" s="233"/>
      <c r="AK346" s="233"/>
    </row>
    <row r="347" spans="28:37" s="113" customFormat="1" ht="15" customHeight="1" x14ac:dyDescent="0.3">
      <c r="AB347" s="237"/>
      <c r="AC347" s="237"/>
      <c r="AD347" s="1"/>
      <c r="AE347" s="237"/>
      <c r="AF347" s="1"/>
      <c r="AG347" s="1"/>
      <c r="AH347" s="233"/>
      <c r="AI347" s="237"/>
      <c r="AJ347" s="233"/>
      <c r="AK347" s="233"/>
    </row>
    <row r="348" spans="28:37" s="113" customFormat="1" ht="15" customHeight="1" x14ac:dyDescent="0.3">
      <c r="AB348" s="237"/>
      <c r="AC348" s="237"/>
      <c r="AD348" s="1"/>
      <c r="AE348" s="237"/>
      <c r="AF348" s="1"/>
      <c r="AG348" s="1"/>
      <c r="AH348" s="233"/>
      <c r="AI348" s="237"/>
      <c r="AJ348" s="233"/>
      <c r="AK348" s="233"/>
    </row>
    <row r="349" spans="28:37" s="113" customFormat="1" ht="15" customHeight="1" x14ac:dyDescent="0.3">
      <c r="AB349" s="237"/>
      <c r="AC349" s="237"/>
      <c r="AD349" s="1"/>
      <c r="AE349" s="237"/>
      <c r="AF349" s="1"/>
      <c r="AG349" s="1"/>
      <c r="AH349" s="233"/>
      <c r="AI349" s="237"/>
      <c r="AJ349" s="233"/>
      <c r="AK349" s="233"/>
    </row>
    <row r="350" spans="28:37" s="113" customFormat="1" ht="15" customHeight="1" x14ac:dyDescent="0.3">
      <c r="AB350" s="237"/>
      <c r="AC350" s="237"/>
      <c r="AD350" s="1"/>
      <c r="AE350" s="237"/>
      <c r="AF350" s="1"/>
      <c r="AG350" s="1"/>
      <c r="AH350" s="233"/>
      <c r="AI350" s="237"/>
      <c r="AJ350" s="233"/>
      <c r="AK350" s="233"/>
    </row>
    <row r="351" spans="28:37" s="113" customFormat="1" ht="15" customHeight="1" x14ac:dyDescent="0.3">
      <c r="AB351" s="237"/>
      <c r="AC351" s="237"/>
      <c r="AD351" s="1"/>
      <c r="AE351" s="237"/>
      <c r="AF351" s="1"/>
      <c r="AG351" s="1"/>
      <c r="AH351" s="233"/>
      <c r="AI351" s="237"/>
      <c r="AJ351" s="233"/>
      <c r="AK351" s="233"/>
    </row>
    <row r="352" spans="28:37" s="113" customFormat="1" ht="15" customHeight="1" x14ac:dyDescent="0.3">
      <c r="AB352" s="237"/>
      <c r="AC352" s="237"/>
      <c r="AD352" s="1"/>
      <c r="AE352" s="237"/>
      <c r="AF352" s="1"/>
      <c r="AG352" s="1"/>
      <c r="AH352" s="233"/>
      <c r="AI352" s="237"/>
      <c r="AJ352" s="233"/>
      <c r="AK352" s="233"/>
    </row>
    <row r="353" spans="28:37" s="113" customFormat="1" ht="15" customHeight="1" x14ac:dyDescent="0.3">
      <c r="AB353" s="237"/>
      <c r="AC353" s="237"/>
      <c r="AD353" s="1"/>
      <c r="AE353" s="237"/>
      <c r="AF353" s="1"/>
      <c r="AG353" s="1"/>
      <c r="AH353" s="233"/>
      <c r="AI353" s="237"/>
      <c r="AJ353" s="233"/>
      <c r="AK353" s="233"/>
    </row>
    <row r="354" spans="28:37" s="113" customFormat="1" ht="15" customHeight="1" x14ac:dyDescent="0.3">
      <c r="AB354" s="237"/>
      <c r="AC354" s="237"/>
      <c r="AD354" s="1"/>
      <c r="AE354" s="237"/>
      <c r="AF354" s="1"/>
      <c r="AG354" s="1"/>
      <c r="AH354" s="233"/>
      <c r="AI354" s="237"/>
      <c r="AJ354" s="233"/>
      <c r="AK354" s="233"/>
    </row>
    <row r="355" spans="28:37" s="113" customFormat="1" ht="15" customHeight="1" x14ac:dyDescent="0.3">
      <c r="AB355" s="237"/>
      <c r="AC355" s="237"/>
      <c r="AD355" s="1"/>
      <c r="AE355" s="237"/>
      <c r="AF355" s="1"/>
      <c r="AG355" s="1"/>
      <c r="AH355" s="233"/>
      <c r="AI355" s="237"/>
      <c r="AJ355" s="233"/>
      <c r="AK355" s="233"/>
    </row>
    <row r="356" spans="28:37" s="113" customFormat="1" ht="15" customHeight="1" x14ac:dyDescent="0.3">
      <c r="AB356" s="237"/>
      <c r="AC356" s="237"/>
      <c r="AD356" s="1"/>
      <c r="AE356" s="237"/>
      <c r="AF356" s="1"/>
      <c r="AG356" s="1"/>
      <c r="AH356" s="233"/>
      <c r="AI356" s="237"/>
      <c r="AJ356" s="233"/>
      <c r="AK356" s="233"/>
    </row>
    <row r="357" spans="28:37" s="113" customFormat="1" ht="15" customHeight="1" x14ac:dyDescent="0.3">
      <c r="AB357" s="237"/>
      <c r="AC357" s="237"/>
      <c r="AD357" s="1"/>
      <c r="AE357" s="237"/>
      <c r="AF357" s="1"/>
      <c r="AG357" s="1"/>
      <c r="AH357" s="233"/>
      <c r="AI357" s="237"/>
      <c r="AJ357" s="233"/>
      <c r="AK357" s="233"/>
    </row>
    <row r="358" spans="28:37" s="113" customFormat="1" ht="15" customHeight="1" x14ac:dyDescent="0.3">
      <c r="AB358" s="237"/>
      <c r="AC358" s="237"/>
      <c r="AD358" s="1"/>
      <c r="AE358" s="237"/>
      <c r="AF358" s="1"/>
      <c r="AG358" s="1"/>
      <c r="AH358" s="233"/>
      <c r="AI358" s="237"/>
      <c r="AJ358" s="233"/>
      <c r="AK358" s="233"/>
    </row>
    <row r="359" spans="28:37" s="113" customFormat="1" ht="15" customHeight="1" x14ac:dyDescent="0.3">
      <c r="AB359" s="237"/>
      <c r="AC359" s="237"/>
      <c r="AD359" s="1"/>
      <c r="AE359" s="237"/>
      <c r="AF359" s="1"/>
      <c r="AG359" s="1"/>
      <c r="AH359" s="233"/>
      <c r="AI359" s="237"/>
      <c r="AJ359" s="233"/>
      <c r="AK359" s="233"/>
    </row>
    <row r="360" spans="28:37" s="113" customFormat="1" ht="15" customHeight="1" x14ac:dyDescent="0.3">
      <c r="AB360" s="237"/>
      <c r="AC360" s="237"/>
      <c r="AD360" s="1"/>
      <c r="AE360" s="237"/>
      <c r="AF360" s="1"/>
      <c r="AG360" s="1"/>
      <c r="AH360" s="233"/>
      <c r="AI360" s="237"/>
      <c r="AJ360" s="233"/>
      <c r="AK360" s="233"/>
    </row>
    <row r="361" spans="28:37" s="113" customFormat="1" ht="15" customHeight="1" x14ac:dyDescent="0.3">
      <c r="AB361" s="237"/>
      <c r="AC361" s="237"/>
      <c r="AD361" s="1"/>
      <c r="AE361" s="237"/>
      <c r="AF361" s="1"/>
      <c r="AG361" s="1"/>
      <c r="AH361" s="233"/>
      <c r="AI361" s="237"/>
      <c r="AJ361" s="233"/>
      <c r="AK361" s="233"/>
    </row>
    <row r="362" spans="28:37" s="113" customFormat="1" ht="15" customHeight="1" x14ac:dyDescent="0.3">
      <c r="AB362" s="237"/>
      <c r="AC362" s="237"/>
      <c r="AD362" s="1"/>
      <c r="AE362" s="237"/>
      <c r="AF362" s="1"/>
      <c r="AG362" s="1"/>
      <c r="AH362" s="233"/>
      <c r="AI362" s="237"/>
      <c r="AJ362" s="233"/>
      <c r="AK362" s="233"/>
    </row>
    <row r="363" spans="28:37" s="113" customFormat="1" ht="15" customHeight="1" x14ac:dyDescent="0.3">
      <c r="AB363" s="237"/>
      <c r="AC363" s="237"/>
      <c r="AD363" s="1"/>
      <c r="AE363" s="237"/>
      <c r="AF363" s="1"/>
      <c r="AG363" s="1"/>
      <c r="AH363" s="233"/>
      <c r="AI363" s="237"/>
      <c r="AJ363" s="233"/>
      <c r="AK363" s="233"/>
    </row>
    <row r="364" spans="28:37" s="113" customFormat="1" ht="15" customHeight="1" x14ac:dyDescent="0.3">
      <c r="AB364" s="237"/>
      <c r="AC364" s="237"/>
      <c r="AD364" s="1"/>
      <c r="AE364" s="237"/>
      <c r="AF364" s="1"/>
      <c r="AG364" s="1"/>
      <c r="AH364" s="233"/>
      <c r="AI364" s="237"/>
      <c r="AJ364" s="233"/>
      <c r="AK364" s="233"/>
    </row>
    <row r="365" spans="28:37" s="113" customFormat="1" ht="15" customHeight="1" x14ac:dyDescent="0.3">
      <c r="AB365" s="237"/>
      <c r="AC365" s="237"/>
      <c r="AD365" s="1"/>
      <c r="AE365" s="237"/>
      <c r="AF365" s="1"/>
      <c r="AG365" s="1"/>
      <c r="AH365" s="233"/>
      <c r="AI365" s="237"/>
      <c r="AJ365" s="233"/>
      <c r="AK365" s="233"/>
    </row>
    <row r="366" spans="28:37" s="113" customFormat="1" ht="15" customHeight="1" x14ac:dyDescent="0.3">
      <c r="AB366" s="237"/>
      <c r="AC366" s="237"/>
      <c r="AD366" s="1"/>
      <c r="AE366" s="237"/>
      <c r="AF366" s="1"/>
      <c r="AG366" s="1"/>
      <c r="AH366" s="233"/>
      <c r="AI366" s="237"/>
      <c r="AJ366" s="233"/>
      <c r="AK366" s="233"/>
    </row>
    <row r="367" spans="28:37" s="113" customFormat="1" ht="15" customHeight="1" x14ac:dyDescent="0.3">
      <c r="AB367" s="237"/>
      <c r="AC367" s="237"/>
      <c r="AD367" s="1"/>
      <c r="AE367" s="237"/>
      <c r="AF367" s="1"/>
      <c r="AG367" s="1"/>
      <c r="AH367" s="233"/>
      <c r="AI367" s="237"/>
      <c r="AJ367" s="233"/>
      <c r="AK367" s="233"/>
    </row>
    <row r="368" spans="28:37" s="113" customFormat="1" ht="15" customHeight="1" x14ac:dyDescent="0.3">
      <c r="AB368" s="237"/>
      <c r="AC368" s="237"/>
      <c r="AD368" s="1"/>
      <c r="AE368" s="237"/>
      <c r="AF368" s="1"/>
      <c r="AG368" s="1"/>
      <c r="AH368" s="233"/>
      <c r="AI368" s="237"/>
      <c r="AJ368" s="233"/>
      <c r="AK368" s="233"/>
    </row>
    <row r="369" spans="28:37" s="113" customFormat="1" ht="15" customHeight="1" x14ac:dyDescent="0.3">
      <c r="AB369" s="237"/>
      <c r="AC369" s="237"/>
      <c r="AD369" s="1"/>
      <c r="AE369" s="237"/>
      <c r="AF369" s="1"/>
      <c r="AG369" s="1"/>
      <c r="AH369" s="233"/>
      <c r="AI369" s="237"/>
      <c r="AJ369" s="233"/>
      <c r="AK369" s="233"/>
    </row>
    <row r="370" spans="28:37" s="113" customFormat="1" ht="15" customHeight="1" x14ac:dyDescent="0.3">
      <c r="AB370" s="237"/>
      <c r="AC370" s="237"/>
      <c r="AD370" s="1"/>
      <c r="AE370" s="237"/>
      <c r="AF370" s="1"/>
      <c r="AG370" s="1"/>
      <c r="AH370" s="233"/>
      <c r="AI370" s="237"/>
      <c r="AJ370" s="233"/>
      <c r="AK370" s="233"/>
    </row>
    <row r="371" spans="28:37" s="113" customFormat="1" ht="15" customHeight="1" x14ac:dyDescent="0.3">
      <c r="AB371" s="237"/>
      <c r="AC371" s="237"/>
      <c r="AD371" s="1"/>
      <c r="AE371" s="237"/>
      <c r="AF371" s="1"/>
      <c r="AG371" s="1"/>
      <c r="AH371" s="233"/>
      <c r="AI371" s="237"/>
      <c r="AJ371" s="233"/>
      <c r="AK371" s="233"/>
    </row>
    <row r="372" spans="28:37" s="113" customFormat="1" ht="15" customHeight="1" x14ac:dyDescent="0.3">
      <c r="AB372" s="237"/>
      <c r="AC372" s="237"/>
      <c r="AD372" s="1"/>
      <c r="AE372" s="237"/>
      <c r="AF372" s="1"/>
      <c r="AG372" s="1"/>
      <c r="AH372" s="233"/>
      <c r="AI372" s="237"/>
      <c r="AJ372" s="233"/>
      <c r="AK372" s="233"/>
    </row>
    <row r="373" spans="28:37" s="113" customFormat="1" ht="15" customHeight="1" x14ac:dyDescent="0.3">
      <c r="AB373" s="237"/>
      <c r="AC373" s="237"/>
      <c r="AD373" s="1"/>
      <c r="AE373" s="237"/>
      <c r="AF373" s="1"/>
      <c r="AG373" s="1"/>
      <c r="AH373" s="233"/>
      <c r="AI373" s="237"/>
      <c r="AJ373" s="233"/>
      <c r="AK373" s="233"/>
    </row>
    <row r="374" spans="28:37" s="113" customFormat="1" ht="15" customHeight="1" x14ac:dyDescent="0.3">
      <c r="AB374" s="237"/>
      <c r="AC374" s="237"/>
      <c r="AD374" s="1"/>
      <c r="AE374" s="237"/>
      <c r="AF374" s="1"/>
      <c r="AG374" s="1"/>
      <c r="AH374" s="233"/>
      <c r="AI374" s="237"/>
      <c r="AJ374" s="233"/>
      <c r="AK374" s="233"/>
    </row>
    <row r="375" spans="28:37" s="113" customFormat="1" ht="15" customHeight="1" x14ac:dyDescent="0.3">
      <c r="AB375" s="237"/>
      <c r="AC375" s="237"/>
      <c r="AD375" s="1"/>
      <c r="AE375" s="237"/>
      <c r="AF375" s="1"/>
      <c r="AG375" s="1"/>
      <c r="AH375" s="233"/>
      <c r="AI375" s="237"/>
      <c r="AJ375" s="233"/>
      <c r="AK375" s="233"/>
    </row>
    <row r="376" spans="28:37" s="113" customFormat="1" ht="15" customHeight="1" x14ac:dyDescent="0.3">
      <c r="AB376" s="237"/>
      <c r="AC376" s="237"/>
      <c r="AD376" s="1"/>
      <c r="AE376" s="237"/>
      <c r="AF376" s="1"/>
      <c r="AG376" s="1"/>
      <c r="AH376" s="233"/>
      <c r="AI376" s="237"/>
      <c r="AJ376" s="233"/>
      <c r="AK376" s="233"/>
    </row>
    <row r="377" spans="28:37" s="113" customFormat="1" ht="15" customHeight="1" x14ac:dyDescent="0.3">
      <c r="AB377" s="237"/>
      <c r="AC377" s="237"/>
      <c r="AD377" s="1"/>
      <c r="AE377" s="237"/>
      <c r="AF377" s="1"/>
      <c r="AG377" s="1"/>
      <c r="AH377" s="233"/>
      <c r="AI377" s="237"/>
      <c r="AJ377" s="233"/>
      <c r="AK377" s="233"/>
    </row>
    <row r="378" spans="28:37" s="113" customFormat="1" ht="15" customHeight="1" x14ac:dyDescent="0.3">
      <c r="AB378" s="237"/>
      <c r="AC378" s="237"/>
      <c r="AD378" s="1"/>
      <c r="AE378" s="237"/>
      <c r="AF378" s="1"/>
      <c r="AG378" s="1"/>
      <c r="AH378" s="233"/>
      <c r="AI378" s="237"/>
      <c r="AJ378" s="233"/>
      <c r="AK378" s="233"/>
    </row>
    <row r="379" spans="28:37" s="113" customFormat="1" ht="15" customHeight="1" x14ac:dyDescent="0.3">
      <c r="AB379" s="237"/>
      <c r="AC379" s="237"/>
      <c r="AD379" s="1"/>
      <c r="AE379" s="237"/>
      <c r="AF379" s="1"/>
      <c r="AG379" s="1"/>
      <c r="AH379" s="233"/>
      <c r="AI379" s="237"/>
      <c r="AJ379" s="233"/>
      <c r="AK379" s="233"/>
    </row>
    <row r="380" spans="28:37" s="113" customFormat="1" ht="15" customHeight="1" x14ac:dyDescent="0.3">
      <c r="AB380" s="237"/>
      <c r="AC380" s="237"/>
      <c r="AD380" s="1"/>
      <c r="AE380" s="237"/>
      <c r="AF380" s="1"/>
      <c r="AG380" s="1"/>
      <c r="AH380" s="233"/>
      <c r="AI380" s="237"/>
      <c r="AJ380" s="233"/>
      <c r="AK380" s="233"/>
    </row>
    <row r="381" spans="28:37" s="113" customFormat="1" ht="15" customHeight="1" x14ac:dyDescent="0.3">
      <c r="AB381" s="237"/>
      <c r="AC381" s="237"/>
      <c r="AD381" s="1"/>
      <c r="AE381" s="237"/>
      <c r="AF381" s="1"/>
      <c r="AG381" s="1"/>
      <c r="AH381" s="233"/>
      <c r="AI381" s="237"/>
      <c r="AJ381" s="233"/>
      <c r="AK381" s="233"/>
    </row>
    <row r="382" spans="28:37" s="113" customFormat="1" ht="15" customHeight="1" x14ac:dyDescent="0.3">
      <c r="AB382" s="237"/>
      <c r="AC382" s="237"/>
      <c r="AD382" s="1"/>
      <c r="AE382" s="237"/>
      <c r="AF382" s="1"/>
      <c r="AG382" s="1"/>
      <c r="AH382" s="233"/>
      <c r="AI382" s="237"/>
      <c r="AJ382" s="233"/>
      <c r="AK382" s="233"/>
    </row>
    <row r="383" spans="28:37" s="113" customFormat="1" ht="15" customHeight="1" x14ac:dyDescent="0.3">
      <c r="AB383" s="237"/>
      <c r="AC383" s="237"/>
      <c r="AD383" s="1"/>
      <c r="AE383" s="237"/>
      <c r="AF383" s="1"/>
      <c r="AG383" s="1"/>
      <c r="AH383" s="233"/>
      <c r="AI383" s="237"/>
      <c r="AJ383" s="233"/>
      <c r="AK383" s="233"/>
    </row>
    <row r="384" spans="28:37" s="113" customFormat="1" ht="15" customHeight="1" x14ac:dyDescent="0.3">
      <c r="AB384" s="237"/>
      <c r="AC384" s="237"/>
      <c r="AD384" s="1"/>
      <c r="AE384" s="237"/>
      <c r="AF384" s="1"/>
      <c r="AG384" s="1"/>
      <c r="AH384" s="233"/>
      <c r="AI384" s="237"/>
      <c r="AJ384" s="233"/>
      <c r="AK384" s="233"/>
    </row>
    <row r="385" spans="28:37" s="113" customFormat="1" ht="15" customHeight="1" x14ac:dyDescent="0.3">
      <c r="AB385" s="237"/>
      <c r="AC385" s="237"/>
      <c r="AD385" s="1"/>
      <c r="AE385" s="237"/>
      <c r="AF385" s="1"/>
      <c r="AG385" s="1"/>
      <c r="AH385" s="233"/>
      <c r="AI385" s="237"/>
      <c r="AJ385" s="233"/>
      <c r="AK385" s="233"/>
    </row>
    <row r="386" spans="28:37" s="113" customFormat="1" ht="15" customHeight="1" x14ac:dyDescent="0.3">
      <c r="AB386" s="237"/>
      <c r="AC386" s="237"/>
      <c r="AD386" s="1"/>
      <c r="AE386" s="237"/>
      <c r="AF386" s="1"/>
      <c r="AG386" s="1"/>
      <c r="AH386" s="233"/>
      <c r="AI386" s="237"/>
      <c r="AJ386" s="233"/>
      <c r="AK386" s="233"/>
    </row>
    <row r="387" spans="28:37" s="113" customFormat="1" ht="15" customHeight="1" x14ac:dyDescent="0.3">
      <c r="AB387" s="237"/>
      <c r="AC387" s="237"/>
      <c r="AD387" s="1"/>
      <c r="AE387" s="237"/>
      <c r="AF387" s="1"/>
      <c r="AG387" s="1"/>
      <c r="AH387" s="233"/>
      <c r="AI387" s="237"/>
      <c r="AJ387" s="233"/>
      <c r="AK387" s="233"/>
    </row>
    <row r="388" spans="28:37" s="113" customFormat="1" ht="15" customHeight="1" x14ac:dyDescent="0.3">
      <c r="AB388" s="237"/>
      <c r="AC388" s="237"/>
      <c r="AD388" s="1"/>
      <c r="AE388" s="237"/>
      <c r="AF388" s="1"/>
      <c r="AG388" s="1"/>
      <c r="AH388" s="233"/>
      <c r="AI388" s="237"/>
      <c r="AJ388" s="233"/>
      <c r="AK388" s="233"/>
    </row>
    <row r="389" spans="28:37" s="113" customFormat="1" ht="15" customHeight="1" x14ac:dyDescent="0.3">
      <c r="AB389" s="237"/>
      <c r="AC389" s="237"/>
      <c r="AD389" s="1"/>
      <c r="AE389" s="237"/>
      <c r="AF389" s="1"/>
      <c r="AG389" s="1"/>
      <c r="AH389" s="233"/>
      <c r="AI389" s="237"/>
      <c r="AJ389" s="233"/>
      <c r="AK389" s="233"/>
    </row>
    <row r="390" spans="28:37" s="113" customFormat="1" ht="15" customHeight="1" x14ac:dyDescent="0.3">
      <c r="AB390" s="237"/>
      <c r="AC390" s="237"/>
      <c r="AD390" s="1"/>
      <c r="AE390" s="237"/>
      <c r="AF390" s="1"/>
      <c r="AG390" s="1"/>
      <c r="AH390" s="233"/>
      <c r="AI390" s="237"/>
      <c r="AJ390" s="233"/>
      <c r="AK390" s="233"/>
    </row>
    <row r="391" spans="28:37" s="113" customFormat="1" ht="15" customHeight="1" x14ac:dyDescent="0.3">
      <c r="AB391" s="237"/>
      <c r="AC391" s="237"/>
      <c r="AD391" s="1"/>
      <c r="AE391" s="237"/>
      <c r="AF391" s="1"/>
      <c r="AG391" s="1"/>
      <c r="AH391" s="233"/>
      <c r="AI391" s="237"/>
      <c r="AJ391" s="233"/>
      <c r="AK391" s="233"/>
    </row>
    <row r="392" spans="28:37" s="113" customFormat="1" ht="15" customHeight="1" x14ac:dyDescent="0.3">
      <c r="AB392" s="237"/>
      <c r="AC392" s="237"/>
      <c r="AD392" s="1"/>
      <c r="AE392" s="237"/>
      <c r="AF392" s="1"/>
      <c r="AG392" s="1"/>
      <c r="AH392" s="233"/>
      <c r="AI392" s="237"/>
      <c r="AJ392" s="233"/>
      <c r="AK392" s="233"/>
    </row>
    <row r="393" spans="28:37" s="113" customFormat="1" ht="15" customHeight="1" x14ac:dyDescent="0.3">
      <c r="AB393" s="237"/>
      <c r="AC393" s="237"/>
      <c r="AD393" s="1"/>
      <c r="AE393" s="237"/>
      <c r="AF393" s="1"/>
      <c r="AG393" s="1"/>
      <c r="AH393" s="233"/>
      <c r="AI393" s="237"/>
      <c r="AJ393" s="233"/>
      <c r="AK393" s="233"/>
    </row>
    <row r="394" spans="28:37" s="113" customFormat="1" ht="15" customHeight="1" x14ac:dyDescent="0.3">
      <c r="AB394" s="237"/>
      <c r="AC394" s="237"/>
      <c r="AD394" s="1"/>
      <c r="AE394" s="237"/>
      <c r="AF394" s="1"/>
      <c r="AG394" s="1"/>
      <c r="AH394" s="233"/>
      <c r="AI394" s="237"/>
      <c r="AJ394" s="233"/>
      <c r="AK394" s="233"/>
    </row>
    <row r="395" spans="28:37" s="113" customFormat="1" ht="15" customHeight="1" x14ac:dyDescent="0.3">
      <c r="AB395" s="237"/>
      <c r="AC395" s="237"/>
      <c r="AD395" s="1"/>
      <c r="AE395" s="237"/>
      <c r="AF395" s="1"/>
      <c r="AG395" s="1"/>
      <c r="AH395" s="233"/>
      <c r="AI395" s="237"/>
      <c r="AJ395" s="233"/>
      <c r="AK395" s="233"/>
    </row>
    <row r="396" spans="28:37" s="113" customFormat="1" ht="15" customHeight="1" x14ac:dyDescent="0.3">
      <c r="AB396" s="237"/>
      <c r="AC396" s="237"/>
      <c r="AD396" s="1"/>
      <c r="AE396" s="237"/>
      <c r="AF396" s="1"/>
      <c r="AG396" s="1"/>
      <c r="AH396" s="233"/>
      <c r="AI396" s="237"/>
      <c r="AJ396" s="233"/>
      <c r="AK396" s="233"/>
    </row>
    <row r="397" spans="28:37" s="113" customFormat="1" ht="15" customHeight="1" x14ac:dyDescent="0.3">
      <c r="AB397" s="237"/>
      <c r="AC397" s="237"/>
      <c r="AD397" s="1"/>
      <c r="AE397" s="237"/>
      <c r="AF397" s="1"/>
      <c r="AG397" s="1"/>
      <c r="AH397" s="233"/>
      <c r="AI397" s="237"/>
      <c r="AJ397" s="233"/>
      <c r="AK397" s="233"/>
    </row>
    <row r="398" spans="28:37" s="113" customFormat="1" ht="15" customHeight="1" x14ac:dyDescent="0.3">
      <c r="AB398" s="237"/>
      <c r="AC398" s="237"/>
      <c r="AD398" s="1"/>
      <c r="AE398" s="237"/>
      <c r="AF398" s="1"/>
      <c r="AG398" s="1"/>
      <c r="AH398" s="233"/>
      <c r="AI398" s="237"/>
      <c r="AJ398" s="233"/>
      <c r="AK398" s="233"/>
    </row>
    <row r="399" spans="28:37" s="113" customFormat="1" ht="15" customHeight="1" x14ac:dyDescent="0.3">
      <c r="AB399" s="237"/>
      <c r="AC399" s="237"/>
      <c r="AD399" s="1"/>
      <c r="AE399" s="237"/>
      <c r="AF399" s="1"/>
      <c r="AG399" s="1"/>
      <c r="AH399" s="233"/>
      <c r="AI399" s="237"/>
      <c r="AJ399" s="233"/>
      <c r="AK399" s="233"/>
    </row>
    <row r="400" spans="28:37" s="113" customFormat="1" ht="15" customHeight="1" x14ac:dyDescent="0.3">
      <c r="AB400" s="237"/>
      <c r="AC400" s="237"/>
      <c r="AD400" s="1"/>
      <c r="AE400" s="237"/>
      <c r="AF400" s="1"/>
      <c r="AG400" s="1"/>
      <c r="AH400" s="233"/>
      <c r="AI400" s="237"/>
      <c r="AJ400" s="233"/>
      <c r="AK400" s="233"/>
    </row>
    <row r="401" spans="28:37" s="113" customFormat="1" ht="15" customHeight="1" x14ac:dyDescent="0.3">
      <c r="AB401" s="237"/>
      <c r="AC401" s="237"/>
      <c r="AD401" s="1"/>
      <c r="AE401" s="237"/>
      <c r="AF401" s="1"/>
      <c r="AG401" s="1"/>
      <c r="AH401" s="233"/>
      <c r="AI401" s="237"/>
      <c r="AJ401" s="233"/>
      <c r="AK401" s="233"/>
    </row>
    <row r="402" spans="28:37" s="113" customFormat="1" ht="15" customHeight="1" x14ac:dyDescent="0.3">
      <c r="AB402" s="237"/>
      <c r="AC402" s="237"/>
      <c r="AD402" s="1"/>
      <c r="AE402" s="237"/>
      <c r="AF402" s="1"/>
      <c r="AG402" s="1"/>
      <c r="AH402" s="233"/>
      <c r="AI402" s="237"/>
      <c r="AJ402" s="233"/>
      <c r="AK402" s="233"/>
    </row>
    <row r="403" spans="28:37" s="113" customFormat="1" ht="15" customHeight="1" x14ac:dyDescent="0.3">
      <c r="AB403" s="237"/>
      <c r="AC403" s="237"/>
      <c r="AD403" s="1"/>
      <c r="AE403" s="237"/>
      <c r="AF403" s="1"/>
      <c r="AG403" s="1"/>
      <c r="AH403" s="233"/>
      <c r="AI403" s="237"/>
      <c r="AJ403" s="233"/>
      <c r="AK403" s="233"/>
    </row>
    <row r="404" spans="28:37" s="113" customFormat="1" ht="15" customHeight="1" x14ac:dyDescent="0.3">
      <c r="AB404" s="237"/>
      <c r="AC404" s="237"/>
      <c r="AD404" s="1"/>
      <c r="AE404" s="237"/>
      <c r="AF404" s="1"/>
      <c r="AG404" s="1"/>
      <c r="AH404" s="233"/>
      <c r="AI404" s="237"/>
      <c r="AJ404" s="233"/>
      <c r="AK404" s="233"/>
    </row>
    <row r="405" spans="28:37" s="113" customFormat="1" ht="15" customHeight="1" x14ac:dyDescent="0.3">
      <c r="AB405" s="237"/>
      <c r="AC405" s="237"/>
      <c r="AD405" s="1"/>
      <c r="AE405" s="237"/>
      <c r="AF405" s="1"/>
      <c r="AG405" s="1"/>
      <c r="AH405" s="233"/>
      <c r="AI405" s="237"/>
      <c r="AJ405" s="233"/>
      <c r="AK405" s="233"/>
    </row>
    <row r="406" spans="28:37" s="113" customFormat="1" ht="15" customHeight="1" x14ac:dyDescent="0.3">
      <c r="AB406" s="237"/>
      <c r="AC406" s="237"/>
      <c r="AD406" s="1"/>
      <c r="AE406" s="237"/>
      <c r="AF406" s="1"/>
      <c r="AG406" s="1"/>
      <c r="AH406" s="233"/>
      <c r="AI406" s="237"/>
      <c r="AJ406" s="233"/>
      <c r="AK406" s="233"/>
    </row>
    <row r="407" spans="28:37" s="113" customFormat="1" ht="15" customHeight="1" x14ac:dyDescent="0.3">
      <c r="AB407" s="237"/>
      <c r="AC407" s="237"/>
      <c r="AD407" s="1"/>
      <c r="AE407" s="237"/>
      <c r="AF407" s="1"/>
      <c r="AG407" s="1"/>
      <c r="AH407" s="233"/>
      <c r="AI407" s="237"/>
      <c r="AJ407" s="233"/>
      <c r="AK407" s="233"/>
    </row>
    <row r="408" spans="28:37" s="113" customFormat="1" ht="15" customHeight="1" x14ac:dyDescent="0.3">
      <c r="AB408" s="237"/>
      <c r="AC408" s="237"/>
      <c r="AD408" s="1"/>
      <c r="AE408" s="237"/>
      <c r="AF408" s="1"/>
      <c r="AG408" s="1"/>
      <c r="AH408" s="233"/>
      <c r="AI408" s="237"/>
      <c r="AJ408" s="233"/>
      <c r="AK408" s="233"/>
    </row>
    <row r="409" spans="28:37" s="113" customFormat="1" ht="15" customHeight="1" x14ac:dyDescent="0.3">
      <c r="AB409" s="237"/>
      <c r="AC409" s="237"/>
      <c r="AD409" s="1"/>
      <c r="AE409" s="237"/>
      <c r="AF409" s="1"/>
      <c r="AG409" s="1"/>
      <c r="AH409" s="233"/>
      <c r="AI409" s="237"/>
      <c r="AJ409" s="233"/>
      <c r="AK409" s="233"/>
    </row>
    <row r="410" spans="28:37" s="113" customFormat="1" ht="15" customHeight="1" x14ac:dyDescent="0.3">
      <c r="AB410" s="237"/>
      <c r="AC410" s="237"/>
      <c r="AD410" s="1"/>
      <c r="AE410" s="237"/>
      <c r="AF410" s="1"/>
      <c r="AG410" s="1"/>
      <c r="AH410" s="233"/>
      <c r="AI410" s="237"/>
      <c r="AJ410" s="233"/>
      <c r="AK410" s="233"/>
    </row>
    <row r="411" spans="28:37" s="113" customFormat="1" ht="15" customHeight="1" x14ac:dyDescent="0.3">
      <c r="AB411" s="237"/>
      <c r="AC411" s="237"/>
      <c r="AD411" s="1"/>
      <c r="AE411" s="237"/>
      <c r="AF411" s="1"/>
      <c r="AG411" s="1"/>
      <c r="AH411" s="233"/>
      <c r="AI411" s="237"/>
      <c r="AJ411" s="233"/>
      <c r="AK411" s="233"/>
    </row>
    <row r="412" spans="28:37" s="113" customFormat="1" ht="15" customHeight="1" x14ac:dyDescent="0.3">
      <c r="AB412" s="237"/>
      <c r="AC412" s="237"/>
      <c r="AD412" s="1"/>
      <c r="AE412" s="237"/>
      <c r="AF412" s="1"/>
      <c r="AG412" s="1"/>
      <c r="AH412" s="233"/>
      <c r="AI412" s="237"/>
      <c r="AJ412" s="233"/>
      <c r="AK412" s="233"/>
    </row>
    <row r="413" spans="28:37" s="113" customFormat="1" ht="15" customHeight="1" x14ac:dyDescent="0.3">
      <c r="AB413" s="237"/>
      <c r="AC413" s="237"/>
      <c r="AD413" s="1"/>
      <c r="AE413" s="237"/>
      <c r="AF413" s="1"/>
      <c r="AG413" s="1"/>
      <c r="AH413" s="233"/>
      <c r="AI413" s="237"/>
      <c r="AJ413" s="233"/>
      <c r="AK413" s="233"/>
    </row>
    <row r="414" spans="28:37" s="113" customFormat="1" ht="15" customHeight="1" x14ac:dyDescent="0.3">
      <c r="AB414" s="237"/>
      <c r="AC414" s="237"/>
      <c r="AD414" s="1"/>
      <c r="AE414" s="237"/>
      <c r="AF414" s="1"/>
      <c r="AG414" s="1"/>
      <c r="AH414" s="233"/>
      <c r="AI414" s="237"/>
      <c r="AJ414" s="233"/>
      <c r="AK414" s="233"/>
    </row>
    <row r="415" spans="28:37" s="113" customFormat="1" ht="15" customHeight="1" x14ac:dyDescent="0.3">
      <c r="AB415" s="237"/>
      <c r="AC415" s="237"/>
      <c r="AD415" s="1"/>
      <c r="AE415" s="237"/>
      <c r="AF415" s="1"/>
      <c r="AG415" s="1"/>
      <c r="AH415" s="233"/>
      <c r="AI415" s="237"/>
      <c r="AJ415" s="233"/>
      <c r="AK415" s="233"/>
    </row>
    <row r="416" spans="28:37" s="113" customFormat="1" ht="15" customHeight="1" x14ac:dyDescent="0.3">
      <c r="AB416" s="237"/>
      <c r="AC416" s="237"/>
      <c r="AD416" s="1"/>
      <c r="AE416" s="237"/>
      <c r="AF416" s="1"/>
      <c r="AG416" s="1"/>
      <c r="AH416" s="233"/>
      <c r="AI416" s="237"/>
      <c r="AJ416" s="233"/>
      <c r="AK416" s="233"/>
    </row>
    <row r="417" spans="28:37" s="113" customFormat="1" ht="15" customHeight="1" x14ac:dyDescent="0.3">
      <c r="AB417" s="237"/>
      <c r="AC417" s="237"/>
      <c r="AD417" s="1"/>
      <c r="AE417" s="237"/>
      <c r="AF417" s="1"/>
      <c r="AG417" s="1"/>
      <c r="AH417" s="233"/>
      <c r="AI417" s="237"/>
      <c r="AJ417" s="233"/>
      <c r="AK417" s="233"/>
    </row>
    <row r="418" spans="28:37" s="113" customFormat="1" ht="15" customHeight="1" x14ac:dyDescent="0.3">
      <c r="AB418" s="237"/>
      <c r="AC418" s="237"/>
      <c r="AD418" s="1"/>
      <c r="AE418" s="237"/>
      <c r="AF418" s="1"/>
      <c r="AG418" s="1"/>
      <c r="AH418" s="233"/>
      <c r="AI418" s="237"/>
      <c r="AJ418" s="233"/>
      <c r="AK418" s="233"/>
    </row>
    <row r="419" spans="28:37" s="113" customFormat="1" ht="15" customHeight="1" x14ac:dyDescent="0.3">
      <c r="AB419" s="237"/>
      <c r="AC419" s="237"/>
      <c r="AD419" s="1"/>
      <c r="AE419" s="237"/>
      <c r="AF419" s="1"/>
      <c r="AG419" s="1"/>
      <c r="AH419" s="233"/>
      <c r="AI419" s="237"/>
      <c r="AJ419" s="233"/>
      <c r="AK419" s="233"/>
    </row>
    <row r="420" spans="28:37" s="113" customFormat="1" ht="15" customHeight="1" x14ac:dyDescent="0.3">
      <c r="AB420" s="237"/>
      <c r="AC420" s="237"/>
      <c r="AD420" s="1"/>
      <c r="AE420" s="237"/>
      <c r="AF420" s="1"/>
      <c r="AG420" s="1"/>
      <c r="AH420" s="233"/>
      <c r="AI420" s="237"/>
      <c r="AJ420" s="233"/>
      <c r="AK420" s="233"/>
    </row>
    <row r="421" spans="28:37" s="113" customFormat="1" ht="15" customHeight="1" x14ac:dyDescent="0.3">
      <c r="AB421" s="237"/>
      <c r="AC421" s="237"/>
      <c r="AD421" s="1"/>
      <c r="AE421" s="237"/>
      <c r="AF421" s="1"/>
      <c r="AG421" s="1"/>
      <c r="AH421" s="233"/>
      <c r="AI421" s="237"/>
      <c r="AJ421" s="233"/>
      <c r="AK421" s="233"/>
    </row>
    <row r="422" spans="28:37" s="113" customFormat="1" ht="15" customHeight="1" x14ac:dyDescent="0.3">
      <c r="AB422" s="237"/>
      <c r="AC422" s="237"/>
      <c r="AD422" s="1"/>
      <c r="AE422" s="237"/>
      <c r="AF422" s="1"/>
      <c r="AG422" s="1"/>
      <c r="AH422" s="233"/>
      <c r="AI422" s="237"/>
      <c r="AJ422" s="233"/>
      <c r="AK422" s="233"/>
    </row>
    <row r="423" spans="28:37" s="113" customFormat="1" ht="15" customHeight="1" x14ac:dyDescent="0.3">
      <c r="AB423" s="237"/>
      <c r="AC423" s="237"/>
      <c r="AD423" s="1"/>
      <c r="AE423" s="237"/>
      <c r="AF423" s="1"/>
      <c r="AG423" s="1"/>
      <c r="AH423" s="233"/>
      <c r="AI423" s="237"/>
      <c r="AJ423" s="233"/>
      <c r="AK423" s="233"/>
    </row>
    <row r="424" spans="28:37" s="113" customFormat="1" ht="15" customHeight="1" x14ac:dyDescent="0.3">
      <c r="AB424" s="237"/>
      <c r="AC424" s="237"/>
      <c r="AD424" s="1"/>
      <c r="AE424" s="237"/>
      <c r="AF424" s="1"/>
      <c r="AG424" s="1"/>
      <c r="AH424" s="233"/>
      <c r="AI424" s="237"/>
      <c r="AJ424" s="233"/>
      <c r="AK424" s="233"/>
    </row>
    <row r="425" spans="28:37" s="113" customFormat="1" ht="15" customHeight="1" x14ac:dyDescent="0.3">
      <c r="AB425" s="237"/>
      <c r="AC425" s="237"/>
      <c r="AD425" s="1"/>
      <c r="AE425" s="237"/>
      <c r="AF425" s="1"/>
      <c r="AG425" s="1"/>
      <c r="AH425" s="233"/>
      <c r="AI425" s="237"/>
      <c r="AJ425" s="233"/>
      <c r="AK425" s="233"/>
    </row>
    <row r="426" spans="28:37" s="113" customFormat="1" ht="15" customHeight="1" x14ac:dyDescent="0.3">
      <c r="AB426" s="237"/>
      <c r="AC426" s="237"/>
      <c r="AD426" s="1"/>
      <c r="AE426" s="237"/>
      <c r="AF426" s="1"/>
      <c r="AG426" s="1"/>
      <c r="AH426" s="233"/>
      <c r="AI426" s="237"/>
      <c r="AJ426" s="233"/>
      <c r="AK426" s="233"/>
    </row>
    <row r="427" spans="28:37" s="113" customFormat="1" ht="15" customHeight="1" x14ac:dyDescent="0.3">
      <c r="AB427" s="237"/>
      <c r="AC427" s="237"/>
      <c r="AD427" s="1"/>
      <c r="AE427" s="237"/>
      <c r="AF427" s="1"/>
      <c r="AG427" s="1"/>
      <c r="AH427" s="233"/>
      <c r="AI427" s="237"/>
      <c r="AJ427" s="233"/>
      <c r="AK427" s="233"/>
    </row>
    <row r="428" spans="28:37" s="113" customFormat="1" ht="15" customHeight="1" x14ac:dyDescent="0.3">
      <c r="AB428" s="237"/>
      <c r="AC428" s="237"/>
      <c r="AD428" s="1"/>
      <c r="AE428" s="237"/>
      <c r="AF428" s="1"/>
      <c r="AG428" s="1"/>
      <c r="AH428" s="233"/>
      <c r="AI428" s="237"/>
      <c r="AJ428" s="233"/>
      <c r="AK428" s="233"/>
    </row>
    <row r="429" spans="28:37" s="113" customFormat="1" ht="15" customHeight="1" x14ac:dyDescent="0.3">
      <c r="AB429" s="237"/>
      <c r="AC429" s="237"/>
      <c r="AD429" s="1"/>
      <c r="AE429" s="237"/>
      <c r="AF429" s="1"/>
      <c r="AG429" s="1"/>
      <c r="AH429" s="233"/>
      <c r="AI429" s="237"/>
      <c r="AJ429" s="233"/>
      <c r="AK429" s="233"/>
    </row>
    <row r="430" spans="28:37" s="113" customFormat="1" ht="15" customHeight="1" x14ac:dyDescent="0.3">
      <c r="AB430" s="237"/>
      <c r="AC430" s="237"/>
      <c r="AD430" s="1"/>
      <c r="AE430" s="237"/>
      <c r="AF430" s="1"/>
      <c r="AG430" s="1"/>
      <c r="AH430" s="233"/>
      <c r="AI430" s="237"/>
      <c r="AJ430" s="233"/>
      <c r="AK430" s="233"/>
    </row>
    <row r="431" spans="28:37" s="113" customFormat="1" ht="15" customHeight="1" x14ac:dyDescent="0.3">
      <c r="AB431" s="237"/>
      <c r="AC431" s="237"/>
      <c r="AD431" s="1"/>
      <c r="AE431" s="237"/>
      <c r="AF431" s="1"/>
      <c r="AG431" s="1"/>
      <c r="AH431" s="233"/>
      <c r="AI431" s="237"/>
      <c r="AJ431" s="233"/>
      <c r="AK431" s="233"/>
    </row>
    <row r="432" spans="28:37" s="113" customFormat="1" ht="15" customHeight="1" x14ac:dyDescent="0.3">
      <c r="AB432" s="237"/>
      <c r="AC432" s="237"/>
      <c r="AD432" s="1"/>
      <c r="AE432" s="237"/>
      <c r="AF432" s="1"/>
      <c r="AG432" s="1"/>
      <c r="AH432" s="233"/>
      <c r="AI432" s="237"/>
      <c r="AJ432" s="233"/>
      <c r="AK432" s="233"/>
    </row>
    <row r="433" spans="28:37" s="113" customFormat="1" ht="15" customHeight="1" x14ac:dyDescent="0.3">
      <c r="AB433" s="237"/>
      <c r="AC433" s="237"/>
      <c r="AD433" s="1"/>
      <c r="AE433" s="237"/>
      <c r="AF433" s="1"/>
      <c r="AG433" s="1"/>
      <c r="AH433" s="233"/>
      <c r="AI433" s="237"/>
      <c r="AJ433" s="233"/>
      <c r="AK433" s="233"/>
    </row>
    <row r="434" spans="28:37" s="113" customFormat="1" ht="15" customHeight="1" x14ac:dyDescent="0.3">
      <c r="AB434" s="237"/>
      <c r="AC434" s="237"/>
      <c r="AD434" s="1"/>
      <c r="AE434" s="237"/>
      <c r="AF434" s="1"/>
      <c r="AG434" s="1"/>
      <c r="AH434" s="233"/>
      <c r="AI434" s="237"/>
      <c r="AJ434" s="233"/>
      <c r="AK434" s="233"/>
    </row>
    <row r="435" spans="28:37" s="113" customFormat="1" ht="15" customHeight="1" x14ac:dyDescent="0.3">
      <c r="AB435" s="237"/>
      <c r="AC435" s="237"/>
      <c r="AD435" s="1"/>
      <c r="AE435" s="237"/>
      <c r="AF435" s="1"/>
      <c r="AG435" s="1"/>
      <c r="AH435" s="233"/>
      <c r="AI435" s="237"/>
      <c r="AJ435" s="233"/>
      <c r="AK435" s="233"/>
    </row>
    <row r="436" spans="28:37" s="113" customFormat="1" ht="15" customHeight="1" x14ac:dyDescent="0.3">
      <c r="AB436" s="237"/>
      <c r="AC436" s="237"/>
      <c r="AD436" s="1"/>
      <c r="AE436" s="237"/>
      <c r="AF436" s="1"/>
      <c r="AG436" s="1"/>
      <c r="AH436" s="233"/>
      <c r="AI436" s="237"/>
      <c r="AJ436" s="233"/>
      <c r="AK436" s="233"/>
    </row>
    <row r="437" spans="28:37" s="113" customFormat="1" ht="15" customHeight="1" x14ac:dyDescent="0.3">
      <c r="AB437" s="237"/>
      <c r="AC437" s="237"/>
      <c r="AD437" s="1"/>
      <c r="AE437" s="237"/>
      <c r="AF437" s="1"/>
      <c r="AG437" s="1"/>
      <c r="AH437" s="233"/>
      <c r="AI437" s="237"/>
      <c r="AJ437" s="233"/>
      <c r="AK437" s="233"/>
    </row>
    <row r="438" spans="28:37" s="113" customFormat="1" ht="15" customHeight="1" x14ac:dyDescent="0.3">
      <c r="AB438" s="237"/>
      <c r="AC438" s="237"/>
      <c r="AD438" s="1"/>
      <c r="AE438" s="237"/>
      <c r="AF438" s="1"/>
      <c r="AG438" s="1"/>
      <c r="AH438" s="233"/>
      <c r="AI438" s="237"/>
      <c r="AJ438" s="233"/>
      <c r="AK438" s="233"/>
    </row>
    <row r="439" spans="28:37" s="113" customFormat="1" ht="15" customHeight="1" x14ac:dyDescent="0.3">
      <c r="AB439" s="237"/>
      <c r="AC439" s="237"/>
      <c r="AD439" s="1"/>
      <c r="AE439" s="237"/>
      <c r="AF439" s="1"/>
      <c r="AG439" s="1"/>
      <c r="AH439" s="233"/>
      <c r="AI439" s="237"/>
      <c r="AJ439" s="233"/>
      <c r="AK439" s="233"/>
    </row>
    <row r="440" spans="28:37" s="113" customFormat="1" ht="15" customHeight="1" x14ac:dyDescent="0.3">
      <c r="AB440" s="237"/>
      <c r="AC440" s="237"/>
      <c r="AD440" s="1"/>
      <c r="AE440" s="237"/>
      <c r="AF440" s="1"/>
      <c r="AG440" s="1"/>
      <c r="AH440" s="233"/>
      <c r="AI440" s="237"/>
      <c r="AJ440" s="233"/>
      <c r="AK440" s="233"/>
    </row>
    <row r="441" spans="28:37" s="113" customFormat="1" ht="15" customHeight="1" x14ac:dyDescent="0.3">
      <c r="AB441" s="237"/>
      <c r="AC441" s="237"/>
      <c r="AD441" s="1"/>
      <c r="AE441" s="237"/>
      <c r="AF441" s="1"/>
      <c r="AG441" s="1"/>
      <c r="AH441" s="233"/>
      <c r="AI441" s="237"/>
      <c r="AJ441" s="233"/>
      <c r="AK441" s="233"/>
    </row>
    <row r="442" spans="28:37" s="113" customFormat="1" ht="15" customHeight="1" x14ac:dyDescent="0.3">
      <c r="AB442" s="237"/>
      <c r="AC442" s="237"/>
      <c r="AD442" s="1"/>
      <c r="AE442" s="237"/>
      <c r="AF442" s="1"/>
      <c r="AG442" s="1"/>
      <c r="AH442" s="233"/>
      <c r="AI442" s="237"/>
      <c r="AJ442" s="233"/>
      <c r="AK442" s="233"/>
    </row>
    <row r="443" spans="28:37" s="113" customFormat="1" ht="15" customHeight="1" x14ac:dyDescent="0.3">
      <c r="AB443" s="237"/>
      <c r="AC443" s="237"/>
      <c r="AD443" s="1"/>
      <c r="AE443" s="237"/>
      <c r="AF443" s="1"/>
      <c r="AG443" s="1"/>
      <c r="AH443" s="233"/>
      <c r="AI443" s="237"/>
      <c r="AJ443" s="233"/>
      <c r="AK443" s="233"/>
    </row>
    <row r="444" spans="28:37" s="113" customFormat="1" ht="15" customHeight="1" x14ac:dyDescent="0.3">
      <c r="AB444" s="237"/>
      <c r="AC444" s="237"/>
      <c r="AD444" s="1"/>
      <c r="AE444" s="237"/>
      <c r="AF444" s="1"/>
      <c r="AG444" s="1"/>
      <c r="AH444" s="233"/>
      <c r="AI444" s="237"/>
      <c r="AJ444" s="233"/>
      <c r="AK444" s="233"/>
    </row>
    <row r="445" spans="28:37" s="113" customFormat="1" ht="15" customHeight="1" x14ac:dyDescent="0.3">
      <c r="AB445" s="237"/>
      <c r="AC445" s="237"/>
      <c r="AD445" s="1"/>
      <c r="AE445" s="237"/>
      <c r="AF445" s="1"/>
      <c r="AG445" s="1"/>
      <c r="AH445" s="233"/>
      <c r="AI445" s="237"/>
      <c r="AJ445" s="233"/>
      <c r="AK445" s="233"/>
    </row>
    <row r="446" spans="28:37" s="113" customFormat="1" ht="15" customHeight="1" x14ac:dyDescent="0.3">
      <c r="AB446" s="237"/>
      <c r="AC446" s="237"/>
      <c r="AD446" s="1"/>
      <c r="AE446" s="237"/>
      <c r="AF446" s="1"/>
      <c r="AG446" s="1"/>
      <c r="AH446" s="233"/>
      <c r="AI446" s="237"/>
      <c r="AJ446" s="233"/>
      <c r="AK446" s="233"/>
    </row>
    <row r="447" spans="28:37" s="113" customFormat="1" ht="15" customHeight="1" x14ac:dyDescent="0.3">
      <c r="AB447" s="237"/>
      <c r="AC447" s="237"/>
      <c r="AD447" s="1"/>
      <c r="AE447" s="237"/>
      <c r="AF447" s="1"/>
      <c r="AG447" s="1"/>
      <c r="AH447" s="233"/>
      <c r="AI447" s="237"/>
      <c r="AJ447" s="233"/>
      <c r="AK447" s="233"/>
    </row>
    <row r="448" spans="28:37" s="113" customFormat="1" ht="15" customHeight="1" x14ac:dyDescent="0.3">
      <c r="AB448" s="237"/>
      <c r="AC448" s="237"/>
      <c r="AD448" s="1"/>
      <c r="AE448" s="237"/>
      <c r="AF448" s="1"/>
      <c r="AG448" s="1"/>
      <c r="AH448" s="233"/>
      <c r="AI448" s="237"/>
      <c r="AJ448" s="233"/>
      <c r="AK448" s="233"/>
    </row>
    <row r="449" spans="28:37" s="113" customFormat="1" ht="15" customHeight="1" x14ac:dyDescent="0.3">
      <c r="AB449" s="237"/>
      <c r="AC449" s="237"/>
      <c r="AD449" s="1"/>
      <c r="AE449" s="237"/>
      <c r="AF449" s="1"/>
      <c r="AG449" s="1"/>
      <c r="AH449" s="233"/>
      <c r="AI449" s="237"/>
      <c r="AJ449" s="233"/>
      <c r="AK449" s="233"/>
    </row>
    <row r="450" spans="28:37" s="113" customFormat="1" ht="15" customHeight="1" x14ac:dyDescent="0.3">
      <c r="AB450" s="237"/>
      <c r="AC450" s="237"/>
      <c r="AD450" s="1"/>
      <c r="AE450" s="237"/>
      <c r="AF450" s="1"/>
      <c r="AG450" s="1"/>
      <c r="AH450" s="233"/>
      <c r="AI450" s="237"/>
      <c r="AJ450" s="233"/>
      <c r="AK450" s="233"/>
    </row>
    <row r="451" spans="28:37" s="113" customFormat="1" ht="15" customHeight="1" x14ac:dyDescent="0.3">
      <c r="AB451" s="237"/>
      <c r="AC451" s="237"/>
      <c r="AD451" s="1"/>
      <c r="AE451" s="237"/>
      <c r="AF451" s="1"/>
      <c r="AG451" s="1"/>
      <c r="AH451" s="233"/>
      <c r="AI451" s="237"/>
      <c r="AJ451" s="233"/>
      <c r="AK451" s="233"/>
    </row>
    <row r="452" spans="28:37" s="113" customFormat="1" ht="15" customHeight="1" x14ac:dyDescent="0.3">
      <c r="AB452" s="237"/>
      <c r="AC452" s="237"/>
      <c r="AD452" s="1"/>
      <c r="AE452" s="237"/>
      <c r="AF452" s="1"/>
      <c r="AG452" s="1"/>
      <c r="AH452" s="233"/>
      <c r="AI452" s="237"/>
      <c r="AJ452" s="233"/>
      <c r="AK452" s="233"/>
    </row>
    <row r="453" spans="28:37" s="113" customFormat="1" ht="15" customHeight="1" x14ac:dyDescent="0.3">
      <c r="AB453" s="237"/>
      <c r="AC453" s="237"/>
      <c r="AD453" s="1"/>
      <c r="AE453" s="237"/>
      <c r="AF453" s="1"/>
      <c r="AG453" s="1"/>
      <c r="AH453" s="233"/>
      <c r="AI453" s="237"/>
      <c r="AJ453" s="233"/>
      <c r="AK453" s="233"/>
    </row>
    <row r="454" spans="28:37" s="113" customFormat="1" ht="15" customHeight="1" x14ac:dyDescent="0.3">
      <c r="AB454" s="237"/>
      <c r="AC454" s="237"/>
      <c r="AD454" s="1"/>
      <c r="AE454" s="237"/>
      <c r="AF454" s="1"/>
      <c r="AG454" s="1"/>
      <c r="AH454" s="233"/>
      <c r="AI454" s="237"/>
      <c r="AJ454" s="233"/>
      <c r="AK454" s="233"/>
    </row>
    <row r="455" spans="28:37" s="113" customFormat="1" ht="15" customHeight="1" x14ac:dyDescent="0.3">
      <c r="AB455" s="237"/>
      <c r="AC455" s="237"/>
      <c r="AD455" s="1"/>
      <c r="AE455" s="237"/>
      <c r="AF455" s="1"/>
      <c r="AG455" s="1"/>
      <c r="AH455" s="233"/>
      <c r="AI455" s="237"/>
      <c r="AJ455" s="233"/>
      <c r="AK455" s="233"/>
    </row>
    <row r="456" spans="28:37" s="113" customFormat="1" ht="15" customHeight="1" x14ac:dyDescent="0.3">
      <c r="AB456" s="237"/>
      <c r="AC456" s="237"/>
      <c r="AD456" s="1"/>
      <c r="AE456" s="237"/>
      <c r="AF456" s="1"/>
      <c r="AG456" s="1"/>
      <c r="AH456" s="233"/>
      <c r="AI456" s="237"/>
      <c r="AJ456" s="233"/>
      <c r="AK456" s="233"/>
    </row>
    <row r="457" spans="28:37" s="113" customFormat="1" ht="15" customHeight="1" x14ac:dyDescent="0.3">
      <c r="AB457" s="237"/>
      <c r="AC457" s="237"/>
      <c r="AD457" s="1"/>
      <c r="AE457" s="237"/>
      <c r="AF457" s="1"/>
      <c r="AG457" s="1"/>
      <c r="AH457" s="233"/>
      <c r="AI457" s="237"/>
      <c r="AJ457" s="233"/>
      <c r="AK457" s="233"/>
    </row>
    <row r="458" spans="28:37" s="113" customFormat="1" ht="15" customHeight="1" x14ac:dyDescent="0.3">
      <c r="AB458" s="237"/>
      <c r="AC458" s="237"/>
      <c r="AD458" s="1"/>
      <c r="AE458" s="237"/>
      <c r="AF458" s="1"/>
      <c r="AG458" s="1"/>
      <c r="AH458" s="233"/>
      <c r="AI458" s="237"/>
      <c r="AJ458" s="233"/>
      <c r="AK458" s="233"/>
    </row>
    <row r="459" spans="28:37" s="113" customFormat="1" ht="15" customHeight="1" x14ac:dyDescent="0.3">
      <c r="AB459" s="237"/>
      <c r="AC459" s="237"/>
      <c r="AD459" s="1"/>
      <c r="AE459" s="1"/>
      <c r="AF459" s="1"/>
      <c r="AG459" s="1"/>
      <c r="AH459" s="1"/>
      <c r="AI459" s="1"/>
      <c r="AJ459" s="1"/>
      <c r="AK459" s="1"/>
    </row>
    <row r="460" spans="28:37" s="113" customFormat="1" ht="15" customHeight="1" x14ac:dyDescent="0.3">
      <c r="AB460" s="237"/>
      <c r="AC460" s="237"/>
      <c r="AD460" s="1"/>
      <c r="AE460" s="1"/>
      <c r="AF460" s="1"/>
      <c r="AG460" s="1"/>
      <c r="AH460" s="1"/>
      <c r="AI460" s="1"/>
      <c r="AJ460" s="1"/>
      <c r="AK460" s="1"/>
    </row>
    <row r="461" spans="28:37" s="113" customFormat="1" ht="15" customHeight="1" x14ac:dyDescent="0.3">
      <c r="AB461" s="237"/>
      <c r="AC461" s="237"/>
      <c r="AD461" s="1"/>
      <c r="AE461" s="1"/>
      <c r="AF461" s="1"/>
      <c r="AG461" s="1"/>
      <c r="AH461" s="1"/>
      <c r="AI461" s="1"/>
      <c r="AJ461" s="1"/>
      <c r="AK461" s="1"/>
    </row>
    <row r="462" spans="28:37" s="113" customFormat="1" ht="15" customHeight="1" x14ac:dyDescent="0.3">
      <c r="AB462" s="237"/>
      <c r="AC462" s="237"/>
      <c r="AD462" s="1"/>
      <c r="AE462" s="1"/>
      <c r="AF462" s="1"/>
      <c r="AG462" s="1"/>
      <c r="AH462" s="1"/>
      <c r="AI462" s="1"/>
      <c r="AJ462" s="1"/>
      <c r="AK462" s="1"/>
    </row>
    <row r="463" spans="28:37" s="113" customFormat="1" ht="15" customHeight="1" x14ac:dyDescent="0.3">
      <c r="AB463" s="237"/>
      <c r="AC463" s="237"/>
      <c r="AD463" s="1"/>
      <c r="AE463" s="1"/>
      <c r="AF463" s="1"/>
      <c r="AG463" s="1"/>
      <c r="AH463" s="1"/>
      <c r="AI463" s="1"/>
      <c r="AJ463" s="1"/>
      <c r="AK463" s="1"/>
    </row>
    <row r="464" spans="28:37" s="113" customFormat="1" ht="15" customHeight="1" x14ac:dyDescent="0.3">
      <c r="AB464" s="237"/>
      <c r="AC464" s="237"/>
      <c r="AD464" s="1"/>
      <c r="AE464" s="1"/>
      <c r="AF464" s="1"/>
      <c r="AG464" s="1"/>
      <c r="AH464" s="1"/>
      <c r="AI464" s="1"/>
      <c r="AJ464" s="1"/>
      <c r="AK464" s="1"/>
    </row>
    <row r="465" spans="1:108" s="1" customFormat="1" ht="15" customHeight="1" x14ac:dyDescent="0.3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01"/>
      <c r="P465" s="218"/>
      <c r="Q465" s="218"/>
      <c r="R465" s="218"/>
      <c r="S465" s="218"/>
      <c r="T465" s="218"/>
      <c r="U465" s="218"/>
      <c r="V465" s="218"/>
      <c r="W465" s="218"/>
      <c r="X465" s="218"/>
      <c r="Y465" s="219"/>
      <c r="Z465" s="219"/>
      <c r="AA465" s="102"/>
      <c r="AB465" s="237"/>
      <c r="AC465" s="237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</row>
    <row r="466" spans="1:108" s="1" customFormat="1" ht="15" customHeight="1" x14ac:dyDescent="0.3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01"/>
      <c r="P466" s="218"/>
      <c r="Q466" s="218"/>
      <c r="R466" s="218"/>
      <c r="S466" s="218"/>
      <c r="T466" s="218"/>
      <c r="U466" s="218"/>
      <c r="V466" s="218"/>
      <c r="W466" s="218"/>
      <c r="X466" s="218"/>
      <c r="Y466" s="219"/>
      <c r="Z466" s="219"/>
      <c r="AA466" s="102"/>
      <c r="AB466" s="237"/>
      <c r="AC466" s="237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</row>
    <row r="467" spans="1:108" s="1" customFormat="1" ht="15" customHeight="1" x14ac:dyDescent="0.3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01"/>
      <c r="P467" s="218"/>
      <c r="Q467" s="218"/>
      <c r="R467" s="218"/>
      <c r="S467" s="218"/>
      <c r="T467" s="218"/>
      <c r="U467" s="218"/>
      <c r="V467" s="218"/>
      <c r="W467" s="218"/>
      <c r="X467" s="218"/>
      <c r="Y467" s="219"/>
      <c r="Z467" s="219"/>
      <c r="AA467" s="102"/>
      <c r="AB467" s="237"/>
      <c r="AC467" s="237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</row>
    <row r="468" spans="1:108" s="1" customFormat="1" ht="15" customHeight="1" x14ac:dyDescent="0.3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01"/>
      <c r="P468" s="218"/>
      <c r="Q468" s="218"/>
      <c r="R468" s="218"/>
      <c r="S468" s="218"/>
      <c r="T468" s="218"/>
      <c r="U468" s="218"/>
      <c r="V468" s="218"/>
      <c r="W468" s="218"/>
      <c r="X468" s="218"/>
      <c r="Y468" s="219"/>
      <c r="Z468" s="219"/>
      <c r="AA468" s="102"/>
      <c r="AB468" s="237"/>
      <c r="AC468" s="237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</row>
    <row r="469" spans="1:108" s="1" customFormat="1" ht="15" customHeight="1" x14ac:dyDescent="0.3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01"/>
      <c r="P469" s="218"/>
      <c r="Q469" s="218"/>
      <c r="R469" s="218"/>
      <c r="S469" s="218"/>
      <c r="T469" s="218"/>
      <c r="U469" s="218"/>
      <c r="V469" s="218"/>
      <c r="W469" s="218"/>
      <c r="X469" s="218"/>
      <c r="Y469" s="219"/>
      <c r="Z469" s="219"/>
      <c r="AA469" s="102"/>
      <c r="AB469" s="237"/>
      <c r="AC469" s="237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</row>
    <row r="470" spans="1:108" s="1" customFormat="1" ht="15" customHeight="1" x14ac:dyDescent="0.3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01"/>
      <c r="P470" s="218"/>
      <c r="Q470" s="218"/>
      <c r="R470" s="218"/>
      <c r="S470" s="218"/>
      <c r="T470" s="218"/>
      <c r="U470" s="218"/>
      <c r="V470" s="218"/>
      <c r="W470" s="218"/>
      <c r="X470" s="218"/>
      <c r="Y470" s="219"/>
      <c r="Z470" s="219"/>
      <c r="AA470" s="102"/>
      <c r="AB470" s="237"/>
      <c r="AC470" s="237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</row>
    <row r="2254" spans="1:37" ht="15" customHeight="1" x14ac:dyDescent="0.3"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</row>
    <row r="2255" spans="1:37" s="101" customFormat="1" ht="15" customHeight="1" x14ac:dyDescent="0.3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P2255" s="218"/>
      <c r="Q2255" s="218"/>
      <c r="R2255" s="218"/>
      <c r="S2255" s="218"/>
      <c r="T2255" s="218"/>
      <c r="U2255" s="218"/>
      <c r="V2255" s="218"/>
      <c r="W2255" s="218"/>
      <c r="X2255" s="218"/>
      <c r="Y2255" s="219"/>
      <c r="Z2255" s="219"/>
      <c r="AA2255" s="102"/>
      <c r="AB2255" s="102"/>
      <c r="AC2255" s="102"/>
      <c r="AD2255" s="102"/>
      <c r="AE2255" s="102"/>
      <c r="AF2255" s="102"/>
      <c r="AG2255" s="102"/>
      <c r="AH2255" s="102"/>
      <c r="AI2255" s="102"/>
      <c r="AJ2255" s="102"/>
      <c r="AK2255" s="102"/>
    </row>
    <row r="2256" spans="1:37" s="101" customFormat="1" ht="15" customHeight="1" x14ac:dyDescent="0.3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P2256" s="218"/>
      <c r="Q2256" s="218"/>
      <c r="R2256" s="218"/>
      <c r="S2256" s="218"/>
      <c r="T2256" s="218"/>
      <c r="U2256" s="218"/>
      <c r="V2256" s="218"/>
      <c r="W2256" s="218"/>
      <c r="X2256" s="218"/>
      <c r="Y2256" s="219"/>
      <c r="Z2256" s="219"/>
      <c r="AA2256" s="102"/>
      <c r="AB2256" s="102"/>
      <c r="AC2256" s="102"/>
      <c r="AD2256" s="102"/>
      <c r="AE2256" s="102"/>
      <c r="AF2256" s="102"/>
      <c r="AG2256" s="102"/>
      <c r="AH2256" s="102"/>
      <c r="AI2256" s="102"/>
      <c r="AJ2256" s="102"/>
      <c r="AK2256" s="102"/>
    </row>
  </sheetData>
  <mergeCells count="6">
    <mergeCell ref="L2:R2"/>
    <mergeCell ref="B9:R14"/>
    <mergeCell ref="B31:P34"/>
    <mergeCell ref="Q31:R34"/>
    <mergeCell ref="B42:I42"/>
    <mergeCell ref="K42:R42"/>
  </mergeCells>
  <printOptions horizontalCentered="1"/>
  <pageMargins left="0.19685039370078741" right="0" top="0.19685039370078741" bottom="0" header="0.31496062992125984" footer="0.31496062992125984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2:DD2256"/>
  <sheetViews>
    <sheetView showGridLines="0" zoomScaleNormal="100" workbookViewId="0">
      <selection activeCell="X44" sqref="X44"/>
    </sheetView>
  </sheetViews>
  <sheetFormatPr baseColWidth="10" defaultColWidth="11.5546875" defaultRowHeight="15" customHeight="1" x14ac:dyDescent="0.3"/>
  <cols>
    <col min="1" max="14" width="5.6640625" style="113" customWidth="1"/>
    <col min="15" max="15" width="5.6640625" style="101" customWidth="1"/>
    <col min="16" max="18" width="5.6640625" style="218" customWidth="1"/>
    <col min="19" max="24" width="4.6640625" style="218" customWidth="1"/>
    <col min="25" max="26" width="4.6640625" style="219" customWidth="1"/>
    <col min="27" max="27" width="19.44140625" style="102" customWidth="1"/>
    <col min="28" max="32" width="11.44140625" style="1" customWidth="1"/>
    <col min="33" max="33" width="11.88671875" style="1" customWidth="1"/>
    <col min="34" max="36" width="11.44140625" style="1" customWidth="1"/>
    <col min="37" max="37" width="12" style="1" bestFit="1" customWidth="1"/>
    <col min="38" max="39" width="11.5546875" style="113"/>
    <col min="40" max="40" width="18.33203125" style="113" bestFit="1" customWidth="1"/>
    <col min="41" max="16384" width="11.5546875" style="113"/>
  </cols>
  <sheetData>
    <row r="2" spans="1:108" ht="15" customHeight="1" x14ac:dyDescent="0.3">
      <c r="A2" s="232" t="e">
        <f>#REF!</f>
        <v>#REF!</v>
      </c>
      <c r="B2" s="102"/>
      <c r="C2" s="102"/>
      <c r="D2" s="102"/>
      <c r="E2" s="102"/>
      <c r="L2" s="567"/>
      <c r="M2" s="567"/>
      <c r="N2" s="567"/>
      <c r="O2" s="567"/>
      <c r="P2" s="567"/>
      <c r="Q2" s="567"/>
      <c r="R2" s="567"/>
      <c r="AD2" s="220"/>
      <c r="AE2" s="220"/>
      <c r="AF2" s="220"/>
      <c r="AG2" s="220"/>
      <c r="AH2" s="220"/>
      <c r="AI2" s="220"/>
      <c r="AJ2" s="220"/>
      <c r="AK2" s="220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</row>
    <row r="3" spans="1:108" s="102" customFormat="1" ht="15" customHeight="1" x14ac:dyDescent="0.3">
      <c r="A3" s="113"/>
      <c r="F3" s="113"/>
      <c r="G3" s="113"/>
      <c r="H3" s="113"/>
      <c r="I3" s="113"/>
      <c r="J3" s="113"/>
      <c r="K3" s="113"/>
      <c r="L3" s="101"/>
      <c r="M3" s="101"/>
      <c r="N3" s="101"/>
      <c r="O3" s="101"/>
      <c r="P3" s="101"/>
      <c r="Q3" s="101"/>
      <c r="R3" s="101"/>
      <c r="S3" s="218"/>
      <c r="T3" s="218"/>
      <c r="U3" s="218"/>
      <c r="V3" s="218"/>
      <c r="W3" s="218"/>
      <c r="X3" s="218"/>
      <c r="Y3" s="219"/>
      <c r="Z3" s="219"/>
    </row>
    <row r="4" spans="1:108" s="102" customFormat="1" ht="15" customHeight="1" x14ac:dyDescent="0.3">
      <c r="A4" s="113"/>
      <c r="F4" s="113"/>
      <c r="G4" s="222"/>
      <c r="H4" s="222"/>
      <c r="I4" s="222"/>
      <c r="J4" s="222"/>
      <c r="K4" s="222"/>
      <c r="L4" s="257"/>
      <c r="M4" s="101"/>
      <c r="N4" s="101"/>
      <c r="O4" s="101"/>
      <c r="P4" s="101"/>
      <c r="Q4" s="101"/>
      <c r="R4" s="101"/>
      <c r="S4" s="218"/>
      <c r="T4" s="218"/>
      <c r="U4" s="218"/>
      <c r="V4" s="218"/>
      <c r="W4" s="218"/>
      <c r="X4" s="218"/>
      <c r="Y4" s="219"/>
      <c r="Z4" s="219"/>
    </row>
    <row r="5" spans="1:108" s="102" customFormat="1" ht="15" customHeight="1" x14ac:dyDescent="0.3">
      <c r="A5" s="113"/>
      <c r="F5" s="113"/>
      <c r="G5" s="222"/>
      <c r="H5" s="222"/>
      <c r="I5" s="222"/>
      <c r="J5" s="222"/>
      <c r="K5" s="222"/>
      <c r="L5" s="257"/>
      <c r="M5" s="101"/>
      <c r="N5" s="101"/>
      <c r="O5" s="101"/>
      <c r="P5" s="101"/>
      <c r="Q5" s="101"/>
      <c r="R5" s="101"/>
      <c r="S5" s="218"/>
      <c r="T5" s="218"/>
      <c r="U5" s="218"/>
      <c r="V5" s="218"/>
      <c r="W5" s="218"/>
      <c r="X5" s="218"/>
      <c r="Y5" s="219"/>
      <c r="Z5" s="219"/>
    </row>
    <row r="6" spans="1:108" s="102" customFormat="1" ht="15" customHeight="1" x14ac:dyDescent="0.3">
      <c r="A6" s="113"/>
      <c r="F6" s="113"/>
      <c r="G6" s="222"/>
      <c r="H6" s="222"/>
      <c r="I6" s="222"/>
      <c r="J6" s="222"/>
      <c r="K6" s="222"/>
      <c r="L6" s="257"/>
      <c r="M6" s="101"/>
      <c r="N6" s="101"/>
      <c r="O6" s="101"/>
      <c r="P6" s="101"/>
      <c r="Q6" s="101"/>
      <c r="R6" s="101"/>
      <c r="S6" s="218"/>
      <c r="T6" s="218"/>
      <c r="U6" s="218"/>
      <c r="V6" s="218"/>
      <c r="W6" s="218"/>
      <c r="X6" s="218"/>
      <c r="Y6" s="219"/>
      <c r="Z6" s="219"/>
    </row>
    <row r="7" spans="1:108" s="102" customFormat="1" ht="15" customHeight="1" x14ac:dyDescent="0.3">
      <c r="A7" s="113"/>
      <c r="F7" s="113"/>
      <c r="G7" s="222"/>
      <c r="H7" s="222"/>
      <c r="I7" s="222"/>
      <c r="J7" s="222"/>
      <c r="K7" s="222"/>
      <c r="L7" s="257"/>
      <c r="M7" s="101"/>
      <c r="N7" s="101"/>
      <c r="O7" s="101"/>
      <c r="P7" s="101"/>
      <c r="Q7" s="101"/>
      <c r="R7" s="101"/>
      <c r="S7" s="218"/>
      <c r="T7" s="218"/>
      <c r="U7" s="218"/>
      <c r="V7" s="218"/>
      <c r="W7" s="218"/>
      <c r="X7" s="218"/>
      <c r="Y7" s="219"/>
      <c r="Z7" s="219"/>
    </row>
    <row r="8" spans="1:108" s="102" customFormat="1" ht="15" customHeight="1" x14ac:dyDescent="0.3">
      <c r="A8" s="11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96"/>
      <c r="S8" s="218"/>
      <c r="T8" s="218"/>
      <c r="U8" s="218"/>
      <c r="V8" s="218"/>
      <c r="W8" s="218"/>
      <c r="X8" s="218"/>
      <c r="Y8" s="219"/>
      <c r="Z8" s="219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5"/>
      <c r="AM8" s="225"/>
      <c r="AN8" s="225"/>
      <c r="AO8" s="225"/>
      <c r="AP8" s="225"/>
    </row>
    <row r="9" spans="1:108" s="102" customFormat="1" ht="15" customHeight="1" x14ac:dyDescent="0.3">
      <c r="A9" s="113"/>
      <c r="B9" s="573" t="s">
        <v>69</v>
      </c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218"/>
      <c r="T9" s="218"/>
      <c r="U9" s="218"/>
      <c r="V9" s="218"/>
      <c r="W9" s="218"/>
      <c r="X9" s="218"/>
      <c r="Y9" s="219"/>
      <c r="Z9" s="219"/>
      <c r="AB9" s="226"/>
      <c r="AC9" s="226"/>
      <c r="AD9" s="226"/>
      <c r="AE9" s="226"/>
      <c r="AF9" s="226"/>
      <c r="AG9" s="226"/>
      <c r="AH9" s="226"/>
      <c r="AI9" s="226"/>
      <c r="AJ9" s="226"/>
      <c r="AK9" s="226"/>
    </row>
    <row r="10" spans="1:108" s="102" customFormat="1" ht="15" customHeight="1" x14ac:dyDescent="0.3">
      <c r="A10" s="11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218"/>
      <c r="T10" s="218"/>
      <c r="U10" s="218"/>
      <c r="V10" s="218"/>
      <c r="W10" s="218"/>
      <c r="X10" s="218"/>
      <c r="Y10" s="219"/>
      <c r="Z10" s="219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</row>
    <row r="11" spans="1:108" s="102" customFormat="1" ht="15" customHeight="1" x14ac:dyDescent="0.3">
      <c r="A11" s="11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113"/>
      <c r="T11" s="113"/>
      <c r="U11" s="113"/>
      <c r="V11" s="113"/>
      <c r="W11" s="113"/>
      <c r="X11" s="113"/>
      <c r="Y11" s="113"/>
      <c r="Z11" s="113"/>
    </row>
    <row r="12" spans="1:108" s="102" customFormat="1" ht="15" customHeight="1" x14ac:dyDescent="0.3">
      <c r="A12" s="11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113"/>
      <c r="T12" s="113"/>
      <c r="U12" s="113"/>
      <c r="V12" s="113"/>
      <c r="W12" s="113"/>
      <c r="X12" s="113"/>
      <c r="Y12" s="113"/>
      <c r="Z12" s="113"/>
    </row>
    <row r="13" spans="1:108" s="102" customFormat="1" ht="15" customHeight="1" x14ac:dyDescent="0.3">
      <c r="A13" s="11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218"/>
      <c r="T13" s="218"/>
      <c r="U13" s="218"/>
      <c r="V13" s="218"/>
      <c r="W13" s="218"/>
      <c r="X13" s="218"/>
      <c r="Y13" s="219"/>
      <c r="Z13" s="219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</row>
    <row r="14" spans="1:108" s="102" customFormat="1" ht="15" customHeight="1" x14ac:dyDescent="0.3">
      <c r="A14" s="11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218"/>
      <c r="T14" s="218"/>
      <c r="U14" s="218"/>
      <c r="V14" s="218"/>
      <c r="W14" s="218"/>
      <c r="X14" s="218"/>
      <c r="Y14" s="219"/>
      <c r="Z14" s="219"/>
      <c r="AB14" s="228"/>
      <c r="AC14" s="228"/>
      <c r="AE14" s="228"/>
      <c r="AH14" s="225"/>
      <c r="AI14" s="228"/>
      <c r="AJ14" s="225"/>
      <c r="AK14" s="225"/>
      <c r="AL14" s="225"/>
      <c r="AM14" s="225"/>
    </row>
    <row r="15" spans="1:108" s="102" customFormat="1" ht="15" customHeight="1" x14ac:dyDescent="0.3">
      <c r="A15" s="113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32"/>
      <c r="Q15" s="232"/>
      <c r="R15" s="232"/>
      <c r="S15" s="218"/>
      <c r="T15" s="218"/>
      <c r="U15" s="218"/>
      <c r="V15" s="218"/>
      <c r="W15" s="218"/>
      <c r="X15" s="218"/>
      <c r="Y15" s="219"/>
      <c r="Z15" s="219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</row>
    <row r="16" spans="1:108" s="102" customFormat="1" ht="15" customHeight="1" x14ac:dyDescent="0.3">
      <c r="A16" s="113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32"/>
      <c r="Q16" s="232"/>
      <c r="R16" s="232"/>
      <c r="S16" s="218"/>
      <c r="T16" s="218"/>
      <c r="U16" s="218"/>
      <c r="V16" s="218"/>
      <c r="W16" s="218"/>
      <c r="X16" s="218"/>
      <c r="Y16" s="219"/>
      <c r="Z16" s="219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</row>
    <row r="17" spans="1:38" s="102" customFormat="1" ht="15" customHeight="1" x14ac:dyDescent="0.3">
      <c r="A17" s="113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32"/>
      <c r="Q17" s="232"/>
      <c r="R17" s="232"/>
      <c r="S17" s="218"/>
      <c r="T17" s="218"/>
      <c r="U17" s="218"/>
      <c r="V17" s="218"/>
      <c r="W17" s="218"/>
      <c r="X17" s="218"/>
      <c r="Y17" s="219"/>
      <c r="Z17" s="219"/>
      <c r="AB17" s="228"/>
      <c r="AC17" s="228"/>
      <c r="AE17" s="228"/>
      <c r="AH17" s="225"/>
      <c r="AI17" s="228"/>
      <c r="AJ17" s="225"/>
      <c r="AK17" s="225"/>
    </row>
    <row r="18" spans="1:38" s="102" customFormat="1" ht="15" customHeight="1" x14ac:dyDescent="0.3">
      <c r="A18" s="113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32"/>
      <c r="Q18" s="232"/>
      <c r="R18" s="232"/>
      <c r="S18" s="218"/>
      <c r="T18" s="218"/>
      <c r="U18" s="218"/>
      <c r="V18" s="218"/>
      <c r="W18" s="218"/>
      <c r="X18" s="218"/>
      <c r="Y18" s="219"/>
      <c r="Z18" s="219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</row>
    <row r="19" spans="1:38" s="102" customFormat="1" ht="15" customHeight="1" x14ac:dyDescent="0.3">
      <c r="A19" s="113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32"/>
      <c r="Q19" s="232"/>
      <c r="R19" s="232"/>
      <c r="S19" s="218"/>
      <c r="T19" s="218"/>
      <c r="U19" s="218"/>
      <c r="V19" s="218"/>
      <c r="W19" s="218"/>
      <c r="X19" s="218"/>
      <c r="Y19" s="219"/>
      <c r="Z19" s="219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</row>
    <row r="20" spans="1:38" s="102" customFormat="1" ht="15" customHeight="1" x14ac:dyDescent="0.3">
      <c r="A20" s="113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32"/>
      <c r="Q20" s="232"/>
      <c r="R20" s="232">
        <v>12</v>
      </c>
      <c r="S20" s="218"/>
      <c r="T20" s="218"/>
      <c r="U20" s="218"/>
      <c r="V20" s="218"/>
      <c r="W20" s="218"/>
      <c r="X20" s="218"/>
      <c r="Y20" s="219"/>
      <c r="Z20" s="219"/>
      <c r="AB20" s="228"/>
      <c r="AC20" s="228"/>
      <c r="AE20" s="228"/>
      <c r="AH20" s="225"/>
      <c r="AI20" s="228"/>
      <c r="AJ20" s="225"/>
      <c r="AK20" s="225"/>
      <c r="AL20" s="231"/>
    </row>
    <row r="21" spans="1:38" s="102" customFormat="1" ht="15" customHeight="1" x14ac:dyDescent="0.3">
      <c r="A21" s="113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32"/>
      <c r="Q21" s="232"/>
      <c r="R21" s="232"/>
      <c r="S21" s="218"/>
      <c r="T21" s="218"/>
      <c r="U21" s="218"/>
      <c r="V21" s="218"/>
      <c r="W21" s="218"/>
      <c r="X21" s="218"/>
      <c r="Y21" s="219"/>
      <c r="Z21" s="219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</row>
    <row r="22" spans="1:38" s="102" customFormat="1" ht="15" customHeight="1" x14ac:dyDescent="0.3">
      <c r="A22" s="113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32"/>
      <c r="Q22" s="232"/>
      <c r="R22" s="232"/>
      <c r="S22" s="218"/>
      <c r="T22" s="218"/>
      <c r="U22" s="218"/>
      <c r="V22" s="218"/>
      <c r="W22" s="218"/>
      <c r="X22" s="218"/>
      <c r="Y22" s="219"/>
      <c r="Z22" s="219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102" customFormat="1" ht="15" customHeight="1" x14ac:dyDescent="0.3">
      <c r="A23" s="113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32"/>
      <c r="Q23" s="232"/>
      <c r="R23" s="232">
        <v>15</v>
      </c>
      <c r="S23" s="218"/>
      <c r="T23" s="218"/>
      <c r="U23" s="218"/>
      <c r="V23" s="218"/>
      <c r="W23" s="218"/>
      <c r="X23" s="218"/>
      <c r="Y23" s="219"/>
      <c r="Z23" s="219"/>
      <c r="AB23" s="228"/>
      <c r="AC23" s="228"/>
      <c r="AE23" s="228"/>
      <c r="AH23" s="225"/>
      <c r="AI23" s="228"/>
      <c r="AJ23" s="225"/>
      <c r="AK23" s="225"/>
      <c r="AL23" s="225"/>
    </row>
    <row r="24" spans="1:38" s="102" customFormat="1" ht="15" customHeight="1" x14ac:dyDescent="0.3">
      <c r="A24" s="113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32"/>
      <c r="Q24" s="232"/>
      <c r="R24" s="232"/>
      <c r="S24" s="218"/>
      <c r="T24" s="218"/>
      <c r="U24" s="218"/>
      <c r="V24" s="218"/>
      <c r="W24" s="218"/>
      <c r="X24" s="218"/>
      <c r="Y24" s="219"/>
      <c r="Z24" s="219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5"/>
    </row>
    <row r="25" spans="1:38" s="102" customFormat="1" ht="15" customHeight="1" x14ac:dyDescent="0.3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01"/>
      <c r="P25" s="218"/>
      <c r="Q25" s="218"/>
      <c r="R25" s="218"/>
      <c r="S25" s="218"/>
      <c r="T25" s="218"/>
      <c r="U25" s="218"/>
      <c r="V25" s="218"/>
      <c r="W25" s="218"/>
      <c r="X25" s="218"/>
      <c r="Y25" s="219"/>
      <c r="Z25" s="219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5"/>
    </row>
    <row r="26" spans="1:38" s="102" customFormat="1" ht="15" customHeight="1" x14ac:dyDescent="0.3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01"/>
      <c r="P26" s="218"/>
      <c r="Q26" s="218"/>
      <c r="R26" s="218">
        <v>25</v>
      </c>
      <c r="S26" s="218"/>
      <c r="T26" s="218"/>
      <c r="U26" s="218"/>
      <c r="V26" s="218"/>
      <c r="W26" s="218"/>
      <c r="X26" s="218"/>
      <c r="Y26" s="219"/>
      <c r="Z26" s="219"/>
      <c r="AB26" s="228"/>
      <c r="AC26" s="228"/>
      <c r="AE26" s="228"/>
      <c r="AH26" s="225"/>
      <c r="AI26" s="228"/>
      <c r="AJ26" s="225"/>
      <c r="AK26" s="225"/>
      <c r="AL26" s="225"/>
    </row>
    <row r="27" spans="1:38" s="102" customFormat="1" ht="15" customHeight="1" x14ac:dyDescent="0.3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01"/>
      <c r="P27" s="218"/>
      <c r="Q27" s="218"/>
      <c r="R27" s="218"/>
      <c r="S27" s="218"/>
      <c r="T27" s="218"/>
      <c r="U27" s="218"/>
      <c r="V27" s="218"/>
      <c r="W27" s="218"/>
      <c r="X27" s="218"/>
      <c r="Y27" s="219"/>
      <c r="Z27" s="219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ht="15" customHeight="1" x14ac:dyDescent="0.3">
      <c r="B28" s="295"/>
      <c r="C28" s="29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151"/>
    </row>
    <row r="29" spans="1:38" ht="15" customHeight="1" x14ac:dyDescent="0.3">
      <c r="B29" s="295"/>
      <c r="C29" s="295"/>
      <c r="R29" s="218">
        <v>35</v>
      </c>
      <c r="AB29" s="237"/>
      <c r="AC29" s="237"/>
      <c r="AE29" s="237"/>
      <c r="AH29" s="233"/>
      <c r="AI29" s="237"/>
      <c r="AJ29" s="233"/>
      <c r="AK29" s="233"/>
      <c r="AL29" s="151"/>
    </row>
    <row r="30" spans="1:38" ht="15" customHeight="1" x14ac:dyDescent="0.3">
      <c r="B30" s="295"/>
      <c r="C30" s="295"/>
      <c r="AB30" s="237"/>
      <c r="AC30" s="237"/>
      <c r="AE30" s="237"/>
      <c r="AH30" s="233"/>
      <c r="AI30" s="237"/>
      <c r="AJ30" s="233"/>
      <c r="AK30" s="233"/>
      <c r="AL30" s="151"/>
    </row>
    <row r="31" spans="1:38" ht="15" customHeight="1" x14ac:dyDescent="0.3">
      <c r="B31" s="574" t="s">
        <v>188</v>
      </c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5" t="s">
        <v>187</v>
      </c>
      <c r="R31" s="575"/>
      <c r="AB31" s="237"/>
      <c r="AC31" s="237"/>
      <c r="AE31" s="237"/>
      <c r="AH31" s="233"/>
      <c r="AI31" s="237"/>
      <c r="AJ31" s="233"/>
      <c r="AK31" s="233"/>
    </row>
    <row r="32" spans="1:38" ht="15" customHeight="1" x14ac:dyDescent="0.3"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5"/>
      <c r="R32" s="575"/>
      <c r="AB32" s="237"/>
      <c r="AC32" s="237"/>
      <c r="AE32" s="237"/>
      <c r="AH32" s="233"/>
      <c r="AI32" s="237"/>
      <c r="AJ32" s="233"/>
      <c r="AK32" s="233"/>
    </row>
    <row r="33" spans="2:38" ht="15" customHeight="1" x14ac:dyDescent="0.3">
      <c r="B33" s="574"/>
      <c r="C33" s="574"/>
      <c r="D33" s="574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5"/>
      <c r="R33" s="575"/>
      <c r="AB33" s="237"/>
      <c r="AC33" s="237"/>
      <c r="AE33" s="237"/>
      <c r="AH33" s="233"/>
      <c r="AI33" s="237"/>
      <c r="AJ33" s="233"/>
      <c r="AK33" s="233"/>
      <c r="AL33" s="234"/>
    </row>
    <row r="34" spans="2:38" ht="15" customHeight="1" x14ac:dyDescent="0.3"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5"/>
      <c r="R34" s="575"/>
      <c r="AB34" s="237"/>
      <c r="AC34" s="237"/>
      <c r="AE34" s="237"/>
      <c r="AH34" s="233"/>
      <c r="AI34" s="237"/>
      <c r="AJ34" s="233"/>
      <c r="AK34" s="233"/>
      <c r="AL34" s="151"/>
    </row>
    <row r="35" spans="2:38" ht="15" customHeight="1" x14ac:dyDescent="0.3">
      <c r="R35" s="218">
        <v>47</v>
      </c>
      <c r="AB35" s="237"/>
      <c r="AC35" s="237"/>
      <c r="AE35" s="237"/>
      <c r="AH35" s="233"/>
      <c r="AI35" s="237"/>
      <c r="AJ35" s="233"/>
      <c r="AK35" s="233"/>
      <c r="AL35" s="151"/>
    </row>
    <row r="36" spans="2:38" ht="15" customHeight="1" x14ac:dyDescent="0.3">
      <c r="AB36" s="237"/>
      <c r="AC36" s="237"/>
      <c r="AE36" s="237"/>
      <c r="AH36" s="233"/>
      <c r="AI36" s="237"/>
      <c r="AJ36" s="233"/>
      <c r="AK36" s="233"/>
      <c r="AL36" s="151"/>
    </row>
    <row r="37" spans="2:38" ht="15" customHeight="1" x14ac:dyDescent="0.3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32"/>
      <c r="Q37" s="232"/>
      <c r="R37" s="232"/>
      <c r="AB37" s="237"/>
      <c r="AC37" s="237"/>
      <c r="AE37" s="237"/>
      <c r="AH37" s="233"/>
      <c r="AI37" s="237"/>
      <c r="AJ37" s="233"/>
      <c r="AK37" s="233"/>
      <c r="AL37" s="151"/>
    </row>
    <row r="38" spans="2:38" ht="15" customHeight="1" x14ac:dyDescent="0.3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32"/>
      <c r="Q38" s="232"/>
      <c r="R38" s="232"/>
      <c r="AB38" s="237"/>
      <c r="AC38" s="237"/>
      <c r="AE38" s="237"/>
      <c r="AH38" s="233"/>
      <c r="AI38" s="237"/>
      <c r="AJ38" s="233"/>
      <c r="AK38" s="233"/>
      <c r="AL38" s="151"/>
    </row>
    <row r="39" spans="2:38" ht="15" customHeight="1" x14ac:dyDescent="0.3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32"/>
      <c r="Q39" s="232"/>
      <c r="R39" s="232"/>
      <c r="AB39" s="237"/>
      <c r="AC39" s="237"/>
      <c r="AE39" s="237"/>
      <c r="AH39" s="233"/>
      <c r="AI39" s="237"/>
      <c r="AJ39" s="233"/>
      <c r="AK39" s="233"/>
      <c r="AL39" s="151"/>
    </row>
    <row r="40" spans="2:38" ht="15" customHeight="1" x14ac:dyDescent="0.3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32"/>
      <c r="Q40" s="232"/>
      <c r="R40" s="232"/>
      <c r="AB40" s="237"/>
      <c r="AC40" s="237"/>
      <c r="AE40" s="237"/>
      <c r="AH40" s="233"/>
      <c r="AI40" s="237"/>
      <c r="AJ40" s="233"/>
      <c r="AK40" s="233"/>
      <c r="AL40" s="151"/>
    </row>
    <row r="41" spans="2:38" ht="15" customHeight="1" x14ac:dyDescent="0.3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  <c r="Q41" s="232"/>
      <c r="R41" s="232"/>
      <c r="AB41" s="237"/>
      <c r="AC41" s="237"/>
      <c r="AE41" s="237"/>
      <c r="AH41" s="233"/>
      <c r="AI41" s="237"/>
      <c r="AJ41" s="233"/>
      <c r="AK41" s="233"/>
      <c r="AL41" s="151"/>
    </row>
    <row r="42" spans="2:38" ht="15" customHeight="1" x14ac:dyDescent="0.3">
      <c r="B42" s="576"/>
      <c r="C42" s="576"/>
      <c r="D42" s="576"/>
      <c r="E42" s="576"/>
      <c r="F42" s="576"/>
      <c r="G42" s="576"/>
      <c r="H42" s="576"/>
      <c r="I42" s="576"/>
      <c r="J42" s="293"/>
      <c r="K42" s="577"/>
      <c r="L42" s="577"/>
      <c r="M42" s="577"/>
      <c r="N42" s="577"/>
      <c r="O42" s="577"/>
      <c r="P42" s="577"/>
      <c r="Q42" s="577"/>
      <c r="R42" s="577"/>
      <c r="AB42" s="237"/>
      <c r="AC42" s="237"/>
      <c r="AE42" s="237"/>
      <c r="AH42" s="233"/>
      <c r="AI42" s="237"/>
      <c r="AJ42" s="233"/>
      <c r="AK42" s="233"/>
      <c r="AL42" s="151"/>
    </row>
    <row r="43" spans="2:38" ht="15" customHeight="1" x14ac:dyDescent="0.3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32"/>
      <c r="Q43" s="232"/>
      <c r="R43" s="232"/>
      <c r="AB43" s="237"/>
      <c r="AC43" s="237"/>
      <c r="AE43" s="237"/>
      <c r="AH43" s="233"/>
      <c r="AI43" s="237"/>
      <c r="AJ43" s="233"/>
      <c r="AK43" s="233"/>
      <c r="AL43" s="151"/>
    </row>
    <row r="44" spans="2:38" ht="15" customHeight="1" x14ac:dyDescent="0.3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32"/>
      <c r="Q44" s="232"/>
      <c r="R44" s="232"/>
      <c r="AB44" s="237"/>
      <c r="AC44" s="237"/>
      <c r="AE44" s="237"/>
      <c r="AH44" s="233"/>
      <c r="AI44" s="237"/>
      <c r="AJ44" s="233"/>
      <c r="AK44" s="233"/>
      <c r="AL44" s="151"/>
    </row>
    <row r="45" spans="2:38" ht="15" customHeight="1" x14ac:dyDescent="0.3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32"/>
      <c r="Q45" s="232"/>
      <c r="R45" s="232"/>
      <c r="AB45" s="237"/>
      <c r="AC45" s="237"/>
      <c r="AE45" s="237"/>
      <c r="AH45" s="233"/>
      <c r="AI45" s="237"/>
      <c r="AJ45" s="233"/>
      <c r="AK45" s="233"/>
      <c r="AL45" s="151"/>
    </row>
    <row r="46" spans="2:38" ht="15" customHeight="1" x14ac:dyDescent="0.3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32"/>
      <c r="Q46" s="232"/>
      <c r="R46" s="232"/>
      <c r="AB46" s="237"/>
      <c r="AC46" s="237"/>
      <c r="AE46" s="237"/>
      <c r="AH46" s="233"/>
      <c r="AI46" s="237"/>
      <c r="AJ46" s="233"/>
      <c r="AK46" s="233"/>
      <c r="AL46" s="151"/>
    </row>
    <row r="47" spans="2:38" ht="15" customHeight="1" x14ac:dyDescent="0.3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32"/>
      <c r="Q47" s="232"/>
      <c r="R47" s="232"/>
      <c r="AB47" s="237"/>
      <c r="AC47" s="237"/>
      <c r="AE47" s="237"/>
      <c r="AH47" s="233"/>
      <c r="AI47" s="237"/>
      <c r="AJ47" s="233"/>
      <c r="AK47" s="233"/>
      <c r="AL47" s="151"/>
    </row>
    <row r="48" spans="2:38" ht="15" customHeight="1" x14ac:dyDescent="0.3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32"/>
      <c r="Q48" s="232"/>
      <c r="R48" s="232"/>
      <c r="AB48" s="237"/>
      <c r="AC48" s="237"/>
      <c r="AE48" s="237"/>
      <c r="AH48" s="233"/>
      <c r="AI48" s="237"/>
      <c r="AJ48" s="233"/>
      <c r="AK48" s="233"/>
    </row>
    <row r="49" spans="1:43" ht="15" customHeight="1" x14ac:dyDescent="0.3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32"/>
      <c r="Q49" s="232"/>
      <c r="R49" s="232"/>
      <c r="AB49" s="237"/>
      <c r="AC49" s="237"/>
      <c r="AE49" s="237"/>
      <c r="AH49" s="233"/>
      <c r="AI49" s="237"/>
      <c r="AJ49" s="233"/>
      <c r="AK49" s="233"/>
    </row>
    <row r="50" spans="1:43" ht="15" customHeight="1" x14ac:dyDescent="0.3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32"/>
      <c r="Q50" s="232"/>
      <c r="R50" s="232"/>
      <c r="AB50" s="237"/>
      <c r="AC50" s="237"/>
      <c r="AE50" s="237"/>
      <c r="AH50" s="233"/>
      <c r="AI50" s="237"/>
      <c r="AJ50" s="233"/>
      <c r="AK50" s="233"/>
    </row>
    <row r="51" spans="1:43" ht="15" customHeight="1" x14ac:dyDescent="0.3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32"/>
      <c r="Q51" s="232"/>
      <c r="R51" s="232"/>
      <c r="AB51" s="237"/>
      <c r="AC51" s="237"/>
      <c r="AE51" s="237"/>
      <c r="AH51" s="233"/>
      <c r="AI51" s="237"/>
      <c r="AJ51" s="233"/>
      <c r="AK51" s="233"/>
    </row>
    <row r="52" spans="1:43" ht="15" customHeight="1" x14ac:dyDescent="0.3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32"/>
      <c r="Q52" s="232"/>
      <c r="R52" s="232"/>
      <c r="AB52" s="237"/>
      <c r="AC52" s="237"/>
      <c r="AE52" s="237"/>
      <c r="AH52" s="233"/>
      <c r="AI52" s="237"/>
      <c r="AJ52" s="233"/>
      <c r="AK52" s="233"/>
    </row>
    <row r="53" spans="1:43" ht="15" customHeight="1" x14ac:dyDescent="0.3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32"/>
      <c r="Q53" s="232"/>
      <c r="R53" s="232"/>
      <c r="AB53" s="237"/>
      <c r="AC53" s="237"/>
      <c r="AE53" s="237"/>
      <c r="AH53" s="233"/>
      <c r="AI53" s="237"/>
      <c r="AJ53" s="233"/>
      <c r="AK53" s="233"/>
    </row>
    <row r="54" spans="1:43" ht="15" customHeight="1" x14ac:dyDescent="0.3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32"/>
      <c r="Q54" s="232"/>
      <c r="R54" s="232"/>
      <c r="AA54" s="247"/>
      <c r="AB54" s="237"/>
      <c r="AC54" s="237"/>
      <c r="AE54" s="237"/>
      <c r="AH54" s="233"/>
      <c r="AI54" s="237"/>
      <c r="AJ54" s="233"/>
      <c r="AK54" s="233"/>
    </row>
    <row r="55" spans="1:43" ht="15" customHeight="1" x14ac:dyDescent="0.3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32"/>
      <c r="Q55" s="232"/>
      <c r="R55" s="232"/>
      <c r="AB55" s="237"/>
      <c r="AC55" s="237"/>
      <c r="AE55" s="237"/>
      <c r="AH55" s="233"/>
      <c r="AI55" s="237"/>
      <c r="AJ55" s="233"/>
      <c r="AK55" s="233"/>
    </row>
    <row r="56" spans="1:43" ht="15" customHeight="1" x14ac:dyDescent="0.3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32"/>
      <c r="Q56" s="232"/>
      <c r="R56" s="232"/>
      <c r="AB56" s="237"/>
      <c r="AC56" s="237"/>
      <c r="AE56" s="237"/>
      <c r="AH56" s="233"/>
      <c r="AI56" s="237"/>
      <c r="AJ56" s="233"/>
      <c r="AK56" s="233"/>
    </row>
    <row r="57" spans="1:43" ht="15" customHeight="1" x14ac:dyDescent="0.3">
      <c r="B57" s="294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32"/>
      <c r="Q57" s="232"/>
      <c r="R57" s="232"/>
      <c r="AB57" s="237"/>
      <c r="AC57" s="237"/>
      <c r="AE57" s="237"/>
      <c r="AH57" s="233"/>
      <c r="AI57" s="237"/>
      <c r="AJ57" s="233"/>
      <c r="AK57" s="233"/>
    </row>
    <row r="58" spans="1:43" ht="15" customHeight="1" x14ac:dyDescent="0.3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32"/>
      <c r="Q58" s="232"/>
      <c r="R58" s="232"/>
      <c r="AB58" s="237"/>
      <c r="AC58" s="237"/>
      <c r="AE58" s="237"/>
      <c r="AH58" s="233"/>
      <c r="AI58" s="237"/>
      <c r="AJ58" s="233"/>
      <c r="AK58" s="233"/>
    </row>
    <row r="59" spans="1:43" ht="15" customHeight="1" x14ac:dyDescent="0.3">
      <c r="A59" s="101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32"/>
      <c r="Q59" s="232"/>
      <c r="R59" s="232"/>
      <c r="AB59" s="237"/>
      <c r="AC59" s="237"/>
      <c r="AE59" s="237"/>
      <c r="AH59" s="233"/>
      <c r="AI59" s="237"/>
      <c r="AJ59" s="233"/>
      <c r="AK59" s="233"/>
    </row>
    <row r="60" spans="1:43" s="101" customFormat="1" ht="15" customHeight="1" x14ac:dyDescent="0.3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32"/>
      <c r="Q60" s="232"/>
      <c r="R60" s="232"/>
      <c r="S60" s="218"/>
      <c r="T60" s="218"/>
      <c r="U60" s="218"/>
      <c r="V60" s="218"/>
      <c r="W60" s="218"/>
      <c r="X60" s="218"/>
      <c r="Y60" s="219"/>
      <c r="Z60" s="219"/>
      <c r="AA60" s="102"/>
      <c r="AB60" s="237"/>
      <c r="AC60" s="237"/>
      <c r="AD60" s="1"/>
      <c r="AE60" s="237"/>
      <c r="AF60" s="1"/>
      <c r="AG60" s="1"/>
      <c r="AH60" s="233"/>
      <c r="AI60" s="237"/>
      <c r="AJ60" s="233"/>
      <c r="AK60" s="233"/>
      <c r="AL60" s="113"/>
      <c r="AM60" s="113"/>
      <c r="AN60" s="113"/>
      <c r="AO60" s="113"/>
      <c r="AP60" s="113"/>
      <c r="AQ60" s="113"/>
    </row>
    <row r="61" spans="1:43" ht="15" customHeight="1" x14ac:dyDescent="0.3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32"/>
      <c r="Q61" s="232"/>
      <c r="R61" s="232"/>
      <c r="AB61" s="237"/>
      <c r="AC61" s="237"/>
      <c r="AE61" s="237"/>
      <c r="AH61" s="233"/>
      <c r="AI61" s="237"/>
      <c r="AJ61" s="233"/>
      <c r="AK61" s="233"/>
    </row>
    <row r="62" spans="1:43" ht="15" customHeight="1" x14ac:dyDescent="0.3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32"/>
      <c r="Q62" s="232"/>
      <c r="R62" s="232"/>
      <c r="AB62" s="237"/>
      <c r="AC62" s="237"/>
      <c r="AE62" s="237"/>
      <c r="AH62" s="233"/>
      <c r="AI62" s="237"/>
      <c r="AJ62" s="233"/>
      <c r="AK62" s="233"/>
    </row>
    <row r="63" spans="1:43" ht="15" customHeight="1" x14ac:dyDescent="0.3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32"/>
      <c r="Q63" s="232"/>
      <c r="R63" s="232"/>
      <c r="AB63" s="237"/>
      <c r="AC63" s="237"/>
      <c r="AE63" s="237"/>
      <c r="AH63" s="233"/>
      <c r="AI63" s="237"/>
      <c r="AJ63" s="233"/>
      <c r="AK63" s="233"/>
      <c r="AN63" s="101"/>
      <c r="AO63" s="101"/>
      <c r="AP63" s="101"/>
      <c r="AQ63" s="101"/>
    </row>
    <row r="64" spans="1:43" ht="15" customHeight="1" x14ac:dyDescent="0.3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32"/>
      <c r="Q64" s="232"/>
      <c r="R64" s="232"/>
      <c r="AB64" s="237"/>
      <c r="AC64" s="237"/>
      <c r="AE64" s="237"/>
      <c r="AH64" s="233"/>
      <c r="AI64" s="237"/>
      <c r="AJ64" s="233"/>
      <c r="AK64" s="233"/>
    </row>
    <row r="65" spans="1:37" ht="15" customHeight="1" x14ac:dyDescent="0.3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32"/>
      <c r="Q65" s="232"/>
      <c r="R65" s="232"/>
      <c r="AB65" s="237"/>
      <c r="AC65" s="237"/>
      <c r="AE65" s="237"/>
      <c r="AH65" s="233"/>
      <c r="AI65" s="237"/>
      <c r="AJ65" s="233"/>
      <c r="AK65" s="233"/>
    </row>
    <row r="66" spans="1:37" ht="15" customHeight="1" x14ac:dyDescent="0.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AB66" s="237"/>
      <c r="AC66" s="237"/>
      <c r="AE66" s="237"/>
      <c r="AH66" s="233"/>
      <c r="AI66" s="237"/>
      <c r="AJ66" s="233"/>
      <c r="AK66" s="233"/>
    </row>
    <row r="67" spans="1:37" ht="15" customHeight="1" x14ac:dyDescent="0.3">
      <c r="AB67" s="237"/>
      <c r="AC67" s="237"/>
      <c r="AE67" s="237"/>
      <c r="AH67" s="233"/>
      <c r="AI67" s="237"/>
      <c r="AJ67" s="233"/>
      <c r="AK67" s="233"/>
    </row>
    <row r="68" spans="1:37" ht="15" customHeight="1" x14ac:dyDescent="0.3">
      <c r="AB68" s="237"/>
      <c r="AC68" s="237"/>
      <c r="AE68" s="237"/>
      <c r="AH68" s="233"/>
      <c r="AI68" s="237"/>
      <c r="AJ68" s="233"/>
      <c r="AK68" s="233"/>
    </row>
    <row r="69" spans="1:37" ht="15" customHeight="1" x14ac:dyDescent="0.3">
      <c r="AB69" s="237"/>
      <c r="AC69" s="237"/>
      <c r="AE69" s="237"/>
      <c r="AH69" s="233"/>
      <c r="AI69" s="237"/>
      <c r="AJ69" s="233"/>
      <c r="AK69" s="233"/>
    </row>
    <row r="70" spans="1:37" ht="15" customHeight="1" x14ac:dyDescent="0.3">
      <c r="AB70" s="237"/>
      <c r="AC70" s="237"/>
      <c r="AE70" s="237"/>
      <c r="AH70" s="233"/>
      <c r="AI70" s="237"/>
      <c r="AJ70" s="233"/>
      <c r="AK70" s="233"/>
    </row>
    <row r="71" spans="1:37" ht="15" customHeight="1" x14ac:dyDescent="0.3">
      <c r="AB71" s="237"/>
      <c r="AC71" s="237"/>
      <c r="AE71" s="237"/>
      <c r="AH71" s="233"/>
      <c r="AI71" s="237"/>
      <c r="AJ71" s="233"/>
      <c r="AK71" s="233"/>
    </row>
    <row r="72" spans="1:37" ht="15" customHeight="1" x14ac:dyDescent="0.3">
      <c r="AB72" s="237"/>
      <c r="AC72" s="237"/>
      <c r="AE72" s="237"/>
      <c r="AH72" s="233"/>
      <c r="AI72" s="237"/>
      <c r="AJ72" s="233"/>
      <c r="AK72" s="233"/>
    </row>
    <row r="73" spans="1:37" ht="15" customHeight="1" x14ac:dyDescent="0.3">
      <c r="AB73" s="237"/>
      <c r="AC73" s="237"/>
      <c r="AE73" s="237"/>
      <c r="AH73" s="233"/>
      <c r="AI73" s="237"/>
      <c r="AJ73" s="233"/>
      <c r="AK73" s="233"/>
    </row>
    <row r="74" spans="1:37" ht="15" customHeight="1" x14ac:dyDescent="0.3">
      <c r="AB74" s="237"/>
      <c r="AC74" s="237"/>
      <c r="AE74" s="237"/>
      <c r="AH74" s="233"/>
      <c r="AI74" s="237"/>
      <c r="AJ74" s="233"/>
      <c r="AK74" s="233"/>
    </row>
    <row r="75" spans="1:37" ht="15" customHeight="1" x14ac:dyDescent="0.3">
      <c r="AB75" s="237"/>
      <c r="AC75" s="237"/>
      <c r="AE75" s="237"/>
      <c r="AH75" s="233"/>
      <c r="AI75" s="237"/>
      <c r="AJ75" s="233"/>
      <c r="AK75" s="233"/>
    </row>
    <row r="76" spans="1:37" ht="15" customHeight="1" x14ac:dyDescent="0.3">
      <c r="AB76" s="237"/>
      <c r="AC76" s="237"/>
      <c r="AE76" s="237"/>
      <c r="AH76" s="233"/>
      <c r="AI76" s="237"/>
      <c r="AJ76" s="233"/>
      <c r="AK76" s="233"/>
    </row>
    <row r="77" spans="1:37" ht="15" customHeight="1" x14ac:dyDescent="0.3">
      <c r="AB77" s="237"/>
      <c r="AC77" s="237"/>
      <c r="AE77" s="237"/>
      <c r="AH77" s="233"/>
      <c r="AI77" s="237"/>
      <c r="AJ77" s="233"/>
      <c r="AK77" s="233"/>
    </row>
    <row r="78" spans="1:37" ht="15" customHeight="1" x14ac:dyDescent="0.3">
      <c r="AB78" s="237"/>
      <c r="AC78" s="237"/>
      <c r="AE78" s="237"/>
      <c r="AH78" s="233"/>
      <c r="AI78" s="237"/>
      <c r="AJ78" s="233"/>
      <c r="AK78" s="233"/>
    </row>
    <row r="79" spans="1:37" ht="15" customHeight="1" x14ac:dyDescent="0.3">
      <c r="AB79" s="237"/>
      <c r="AC79" s="237"/>
      <c r="AE79" s="237"/>
      <c r="AH79" s="233"/>
      <c r="AI79" s="237"/>
      <c r="AJ79" s="233"/>
      <c r="AK79" s="233"/>
    </row>
    <row r="80" spans="1:37" ht="15" customHeight="1" x14ac:dyDescent="0.3">
      <c r="AB80" s="237"/>
      <c r="AC80" s="237"/>
      <c r="AE80" s="237"/>
      <c r="AH80" s="233"/>
      <c r="AI80" s="237"/>
      <c r="AJ80" s="233"/>
      <c r="AK80" s="233"/>
    </row>
    <row r="81" spans="28:37" s="113" customFormat="1" ht="15" customHeight="1" x14ac:dyDescent="0.3">
      <c r="AB81" s="237"/>
      <c r="AC81" s="237"/>
      <c r="AD81" s="1"/>
      <c r="AE81" s="237"/>
      <c r="AF81" s="1"/>
      <c r="AG81" s="1"/>
      <c r="AH81" s="233"/>
      <c r="AI81" s="237"/>
      <c r="AJ81" s="233"/>
      <c r="AK81" s="233"/>
    </row>
    <row r="82" spans="28:37" s="113" customFormat="1" ht="15" customHeight="1" x14ac:dyDescent="0.3">
      <c r="AB82" s="237"/>
      <c r="AC82" s="237"/>
      <c r="AD82" s="1"/>
      <c r="AE82" s="237"/>
      <c r="AF82" s="1"/>
      <c r="AG82" s="1"/>
      <c r="AH82" s="233"/>
      <c r="AI82" s="237"/>
      <c r="AJ82" s="233"/>
      <c r="AK82" s="233"/>
    </row>
    <row r="83" spans="28:37" s="113" customFormat="1" ht="15" customHeight="1" x14ac:dyDescent="0.3">
      <c r="AB83" s="237"/>
      <c r="AC83" s="237"/>
      <c r="AD83" s="1"/>
      <c r="AE83" s="237"/>
      <c r="AF83" s="1"/>
      <c r="AG83" s="1"/>
      <c r="AH83" s="233"/>
      <c r="AI83" s="237"/>
      <c r="AJ83" s="233"/>
      <c r="AK83" s="233"/>
    </row>
    <row r="84" spans="28:37" s="113" customFormat="1" ht="15" customHeight="1" x14ac:dyDescent="0.3">
      <c r="AB84" s="237"/>
      <c r="AC84" s="237"/>
      <c r="AD84" s="1"/>
      <c r="AE84" s="237"/>
      <c r="AF84" s="1"/>
      <c r="AG84" s="1"/>
      <c r="AH84" s="233"/>
      <c r="AI84" s="237"/>
      <c r="AJ84" s="233"/>
      <c r="AK84" s="233"/>
    </row>
    <row r="85" spans="28:37" s="113" customFormat="1" ht="15" customHeight="1" x14ac:dyDescent="0.3">
      <c r="AB85" s="237"/>
      <c r="AC85" s="237"/>
      <c r="AD85" s="1"/>
      <c r="AE85" s="237"/>
      <c r="AF85" s="1"/>
      <c r="AG85" s="1"/>
      <c r="AH85" s="233"/>
      <c r="AI85" s="237"/>
      <c r="AJ85" s="233"/>
      <c r="AK85" s="233"/>
    </row>
    <row r="86" spans="28:37" s="113" customFormat="1" ht="15" customHeight="1" x14ac:dyDescent="0.3">
      <c r="AB86" s="237"/>
      <c r="AC86" s="237"/>
      <c r="AD86" s="1"/>
      <c r="AE86" s="237"/>
      <c r="AF86" s="1"/>
      <c r="AG86" s="1"/>
      <c r="AH86" s="233"/>
      <c r="AI86" s="237"/>
      <c r="AJ86" s="233"/>
      <c r="AK86" s="233"/>
    </row>
    <row r="87" spans="28:37" s="113" customFormat="1" ht="15" customHeight="1" x14ac:dyDescent="0.3">
      <c r="AB87" s="237"/>
      <c r="AC87" s="237"/>
      <c r="AD87" s="1"/>
      <c r="AE87" s="237"/>
      <c r="AF87" s="1"/>
      <c r="AG87" s="1"/>
      <c r="AH87" s="233"/>
      <c r="AI87" s="237"/>
      <c r="AJ87" s="233"/>
      <c r="AK87" s="233"/>
    </row>
    <row r="88" spans="28:37" s="113" customFormat="1" ht="15" customHeight="1" x14ac:dyDescent="0.3">
      <c r="AB88" s="237"/>
      <c r="AC88" s="237"/>
      <c r="AD88" s="1"/>
      <c r="AE88" s="237"/>
      <c r="AF88" s="1"/>
      <c r="AG88" s="1"/>
      <c r="AH88" s="233"/>
      <c r="AI88" s="237"/>
      <c r="AJ88" s="233"/>
      <c r="AK88" s="233"/>
    </row>
    <row r="89" spans="28:37" s="113" customFormat="1" ht="15" customHeight="1" x14ac:dyDescent="0.3">
      <c r="AB89" s="237"/>
      <c r="AC89" s="237"/>
      <c r="AD89" s="1"/>
      <c r="AE89" s="237"/>
      <c r="AF89" s="1"/>
      <c r="AG89" s="1"/>
      <c r="AH89" s="233"/>
      <c r="AI89" s="237"/>
      <c r="AJ89" s="233"/>
      <c r="AK89" s="233"/>
    </row>
    <row r="90" spans="28:37" s="113" customFormat="1" ht="15" customHeight="1" x14ac:dyDescent="0.3">
      <c r="AB90" s="237"/>
      <c r="AC90" s="237"/>
      <c r="AD90" s="1"/>
      <c r="AE90" s="237"/>
      <c r="AF90" s="1"/>
      <c r="AG90" s="1"/>
      <c r="AH90" s="233"/>
      <c r="AI90" s="237"/>
      <c r="AJ90" s="233"/>
      <c r="AK90" s="233"/>
    </row>
    <row r="91" spans="28:37" s="113" customFormat="1" ht="15" customHeight="1" x14ac:dyDescent="0.3">
      <c r="AB91" s="237"/>
      <c r="AC91" s="237"/>
      <c r="AD91" s="1"/>
      <c r="AE91" s="237"/>
      <c r="AF91" s="1"/>
      <c r="AG91" s="1"/>
      <c r="AH91" s="233"/>
      <c r="AI91" s="237"/>
      <c r="AJ91" s="233"/>
      <c r="AK91" s="233"/>
    </row>
    <row r="92" spans="28:37" s="113" customFormat="1" ht="15" customHeight="1" x14ac:dyDescent="0.3">
      <c r="AB92" s="237"/>
      <c r="AC92" s="237"/>
      <c r="AD92" s="1"/>
      <c r="AE92" s="237"/>
      <c r="AF92" s="1"/>
      <c r="AG92" s="1"/>
      <c r="AH92" s="233"/>
      <c r="AI92" s="237"/>
      <c r="AJ92" s="233"/>
      <c r="AK92" s="233"/>
    </row>
    <row r="93" spans="28:37" s="113" customFormat="1" ht="15" customHeight="1" x14ac:dyDescent="0.3">
      <c r="AB93" s="237"/>
      <c r="AC93" s="237"/>
      <c r="AD93" s="1"/>
      <c r="AE93" s="237"/>
      <c r="AF93" s="1"/>
      <c r="AG93" s="1"/>
      <c r="AH93" s="233"/>
      <c r="AI93" s="237"/>
      <c r="AJ93" s="233"/>
      <c r="AK93" s="233"/>
    </row>
    <row r="94" spans="28:37" s="113" customFormat="1" ht="15" customHeight="1" x14ac:dyDescent="0.3">
      <c r="AB94" s="237"/>
      <c r="AC94" s="237"/>
      <c r="AD94" s="1"/>
      <c r="AE94" s="237"/>
      <c r="AF94" s="1"/>
      <c r="AG94" s="1"/>
      <c r="AH94" s="233"/>
      <c r="AI94" s="237"/>
      <c r="AJ94" s="233"/>
      <c r="AK94" s="233"/>
    </row>
    <row r="95" spans="28:37" s="113" customFormat="1" ht="15" customHeight="1" x14ac:dyDescent="0.3">
      <c r="AB95" s="237"/>
      <c r="AC95" s="237"/>
      <c r="AD95" s="1"/>
      <c r="AE95" s="237"/>
      <c r="AF95" s="1"/>
      <c r="AG95" s="1"/>
      <c r="AH95" s="233"/>
      <c r="AI95" s="237"/>
      <c r="AJ95" s="233"/>
      <c r="AK95" s="233"/>
    </row>
    <row r="96" spans="28:37" s="113" customFormat="1" ht="15" customHeight="1" x14ac:dyDescent="0.3">
      <c r="AB96" s="237"/>
      <c r="AC96" s="237"/>
      <c r="AD96" s="1"/>
      <c r="AE96" s="237"/>
      <c r="AF96" s="1"/>
      <c r="AG96" s="1"/>
      <c r="AH96" s="233"/>
      <c r="AI96" s="237"/>
      <c r="AJ96" s="233"/>
      <c r="AK96" s="233"/>
    </row>
    <row r="97" spans="27:37" s="113" customFormat="1" ht="15" customHeight="1" x14ac:dyDescent="0.3">
      <c r="AA97" s="102"/>
      <c r="AB97" s="237"/>
      <c r="AC97" s="237"/>
      <c r="AD97" s="1"/>
      <c r="AE97" s="237"/>
      <c r="AF97" s="1"/>
      <c r="AG97" s="1"/>
      <c r="AH97" s="233"/>
      <c r="AI97" s="237"/>
      <c r="AJ97" s="233"/>
      <c r="AK97" s="233"/>
    </row>
    <row r="98" spans="27:37" s="113" customFormat="1" ht="15" customHeight="1" x14ac:dyDescent="0.3">
      <c r="AA98" s="102"/>
      <c r="AB98" s="237"/>
      <c r="AC98" s="237"/>
      <c r="AD98" s="1"/>
      <c r="AE98" s="237"/>
      <c r="AF98" s="1"/>
      <c r="AG98" s="1"/>
      <c r="AH98" s="233"/>
      <c r="AI98" s="237"/>
      <c r="AJ98" s="233"/>
      <c r="AK98" s="233"/>
    </row>
    <row r="99" spans="27:37" s="113" customFormat="1" ht="15" customHeight="1" x14ac:dyDescent="0.3">
      <c r="AA99" s="102"/>
      <c r="AB99" s="237"/>
      <c r="AC99" s="237"/>
      <c r="AD99" s="1"/>
      <c r="AE99" s="237"/>
      <c r="AF99" s="1"/>
      <c r="AG99" s="1"/>
      <c r="AH99" s="233"/>
      <c r="AI99" s="237"/>
      <c r="AJ99" s="233"/>
      <c r="AK99" s="233"/>
    </row>
    <row r="100" spans="27:37" s="113" customFormat="1" ht="15" customHeight="1" x14ac:dyDescent="0.3">
      <c r="AA100" s="102"/>
      <c r="AB100" s="237"/>
      <c r="AC100" s="237"/>
      <c r="AD100" s="1"/>
      <c r="AE100" s="237"/>
      <c r="AF100" s="1"/>
      <c r="AG100" s="1"/>
      <c r="AH100" s="233"/>
      <c r="AI100" s="237"/>
      <c r="AJ100" s="233"/>
      <c r="AK100" s="233"/>
    </row>
    <row r="101" spans="27:37" s="113" customFormat="1" ht="15" customHeight="1" x14ac:dyDescent="0.3">
      <c r="AA101" s="247"/>
      <c r="AB101" s="237"/>
      <c r="AC101" s="237"/>
      <c r="AD101" s="1"/>
      <c r="AE101" s="237"/>
      <c r="AF101" s="1"/>
      <c r="AG101" s="1"/>
      <c r="AH101" s="233"/>
      <c r="AI101" s="237"/>
      <c r="AJ101" s="233"/>
      <c r="AK101" s="233"/>
    </row>
    <row r="102" spans="27:37" s="113" customFormat="1" ht="15" customHeight="1" x14ac:dyDescent="0.3">
      <c r="AA102" s="102"/>
      <c r="AB102" s="237"/>
      <c r="AC102" s="237"/>
      <c r="AD102" s="1"/>
      <c r="AE102" s="237"/>
      <c r="AF102" s="1"/>
      <c r="AG102" s="1"/>
      <c r="AH102" s="233"/>
      <c r="AI102" s="237"/>
      <c r="AJ102" s="233"/>
      <c r="AK102" s="233"/>
    </row>
    <row r="103" spans="27:37" s="113" customFormat="1" ht="15" customHeight="1" x14ac:dyDescent="0.3">
      <c r="AA103" s="102"/>
      <c r="AB103" s="237"/>
      <c r="AC103" s="237"/>
      <c r="AD103" s="1"/>
      <c r="AE103" s="237"/>
      <c r="AF103" s="1"/>
      <c r="AG103" s="1"/>
      <c r="AH103" s="233"/>
      <c r="AI103" s="237"/>
      <c r="AJ103" s="233"/>
      <c r="AK103" s="233"/>
    </row>
    <row r="104" spans="27:37" s="113" customFormat="1" ht="15" customHeight="1" x14ac:dyDescent="0.3">
      <c r="AA104" s="102"/>
      <c r="AB104" s="237"/>
      <c r="AC104" s="237"/>
      <c r="AD104" s="1"/>
      <c r="AE104" s="237"/>
      <c r="AF104" s="1"/>
      <c r="AG104" s="1"/>
      <c r="AH104" s="233"/>
      <c r="AI104" s="237"/>
      <c r="AJ104" s="233"/>
      <c r="AK104" s="233"/>
    </row>
    <row r="105" spans="27:37" s="113" customFormat="1" ht="15" customHeight="1" x14ac:dyDescent="0.3">
      <c r="AA105" s="102"/>
      <c r="AB105" s="237"/>
      <c r="AC105" s="237"/>
      <c r="AD105" s="1"/>
      <c r="AE105" s="237"/>
      <c r="AF105" s="1"/>
      <c r="AG105" s="1"/>
      <c r="AH105" s="233"/>
      <c r="AI105" s="237"/>
      <c r="AJ105" s="233"/>
      <c r="AK105" s="233"/>
    </row>
    <row r="106" spans="27:37" s="113" customFormat="1" ht="15" customHeight="1" x14ac:dyDescent="0.3">
      <c r="AA106" s="102"/>
      <c r="AB106" s="237"/>
      <c r="AC106" s="237"/>
      <c r="AD106" s="1"/>
      <c r="AE106" s="237"/>
      <c r="AF106" s="1"/>
      <c r="AG106" s="1"/>
      <c r="AH106" s="233"/>
      <c r="AI106" s="237"/>
      <c r="AJ106" s="233"/>
      <c r="AK106" s="233"/>
    </row>
    <row r="107" spans="27:37" s="113" customFormat="1" ht="15" customHeight="1" x14ac:dyDescent="0.3">
      <c r="AA107" s="102"/>
      <c r="AB107" s="237"/>
      <c r="AC107" s="237"/>
      <c r="AD107" s="1"/>
      <c r="AE107" s="237"/>
      <c r="AF107" s="1"/>
      <c r="AG107" s="1"/>
      <c r="AH107" s="233"/>
      <c r="AI107" s="237"/>
      <c r="AJ107" s="233"/>
      <c r="AK107" s="233"/>
    </row>
    <row r="108" spans="27:37" s="113" customFormat="1" ht="15" customHeight="1" x14ac:dyDescent="0.3">
      <c r="AA108" s="102"/>
      <c r="AB108" s="237"/>
      <c r="AC108" s="237"/>
      <c r="AD108" s="1"/>
      <c r="AE108" s="237"/>
      <c r="AF108" s="1"/>
      <c r="AG108" s="1"/>
      <c r="AH108" s="233"/>
      <c r="AI108" s="237"/>
      <c r="AJ108" s="233"/>
      <c r="AK108" s="233"/>
    </row>
    <row r="109" spans="27:37" s="113" customFormat="1" ht="15" customHeight="1" x14ac:dyDescent="0.3">
      <c r="AA109" s="102"/>
      <c r="AB109" s="237"/>
      <c r="AC109" s="237"/>
      <c r="AD109" s="1"/>
      <c r="AE109" s="237"/>
      <c r="AF109" s="1"/>
      <c r="AG109" s="1"/>
      <c r="AH109" s="233"/>
      <c r="AI109" s="237"/>
      <c r="AJ109" s="233"/>
      <c r="AK109" s="233"/>
    </row>
    <row r="110" spans="27:37" s="113" customFormat="1" ht="15" customHeight="1" x14ac:dyDescent="0.3">
      <c r="AA110" s="102"/>
      <c r="AB110" s="237"/>
      <c r="AC110" s="237"/>
      <c r="AD110" s="1"/>
      <c r="AE110" s="237"/>
      <c r="AF110" s="1"/>
      <c r="AG110" s="1"/>
      <c r="AH110" s="233"/>
      <c r="AI110" s="237"/>
      <c r="AJ110" s="233"/>
      <c r="AK110" s="233"/>
    </row>
    <row r="111" spans="27:37" s="113" customFormat="1" ht="15" customHeight="1" x14ac:dyDescent="0.3">
      <c r="AA111" s="102"/>
      <c r="AB111" s="237"/>
      <c r="AC111" s="237"/>
      <c r="AD111" s="1"/>
      <c r="AE111" s="237"/>
      <c r="AF111" s="1"/>
      <c r="AG111" s="1"/>
      <c r="AH111" s="233"/>
      <c r="AI111" s="237"/>
      <c r="AJ111" s="233"/>
      <c r="AK111" s="233"/>
    </row>
    <row r="112" spans="27:37" s="113" customFormat="1" ht="15" customHeight="1" x14ac:dyDescent="0.3">
      <c r="AA112" s="102"/>
      <c r="AB112" s="237"/>
      <c r="AC112" s="237"/>
      <c r="AD112" s="1"/>
      <c r="AE112" s="237"/>
      <c r="AF112" s="1"/>
      <c r="AG112" s="1"/>
      <c r="AH112" s="233"/>
      <c r="AI112" s="237"/>
      <c r="AJ112" s="233"/>
      <c r="AK112" s="233"/>
    </row>
    <row r="113" spans="28:37" s="113" customFormat="1" ht="15" customHeight="1" x14ac:dyDescent="0.3">
      <c r="AB113" s="237"/>
      <c r="AC113" s="237"/>
      <c r="AD113" s="1"/>
      <c r="AE113" s="237"/>
      <c r="AF113" s="1"/>
      <c r="AG113" s="1"/>
      <c r="AH113" s="233"/>
      <c r="AI113" s="237"/>
      <c r="AJ113" s="233"/>
      <c r="AK113" s="233"/>
    </row>
    <row r="114" spans="28:37" s="113" customFormat="1" ht="15" customHeight="1" x14ac:dyDescent="0.3">
      <c r="AB114" s="237"/>
      <c r="AC114" s="237"/>
      <c r="AD114" s="1"/>
      <c r="AE114" s="237"/>
      <c r="AF114" s="1"/>
      <c r="AG114" s="1"/>
      <c r="AH114" s="233"/>
      <c r="AI114" s="237"/>
      <c r="AJ114" s="233"/>
      <c r="AK114" s="233"/>
    </row>
    <row r="115" spans="28:37" s="113" customFormat="1" ht="15" customHeight="1" x14ac:dyDescent="0.3">
      <c r="AB115" s="237"/>
      <c r="AC115" s="237"/>
      <c r="AD115" s="1"/>
      <c r="AE115" s="237"/>
      <c r="AF115" s="1"/>
      <c r="AG115" s="1"/>
      <c r="AH115" s="233"/>
      <c r="AI115" s="237"/>
      <c r="AJ115" s="233"/>
      <c r="AK115" s="233"/>
    </row>
    <row r="116" spans="28:37" s="113" customFormat="1" ht="15" customHeight="1" x14ac:dyDescent="0.3">
      <c r="AB116" s="237"/>
      <c r="AC116" s="237"/>
      <c r="AD116" s="1"/>
      <c r="AE116" s="237"/>
      <c r="AF116" s="1"/>
      <c r="AG116" s="1"/>
      <c r="AH116" s="233"/>
      <c r="AI116" s="237"/>
      <c r="AJ116" s="233"/>
      <c r="AK116" s="233"/>
    </row>
    <row r="117" spans="28:37" s="113" customFormat="1" ht="15" customHeight="1" x14ac:dyDescent="0.3">
      <c r="AB117" s="237"/>
      <c r="AC117" s="237"/>
      <c r="AD117" s="1"/>
      <c r="AE117" s="237"/>
      <c r="AF117" s="1"/>
      <c r="AG117" s="1"/>
      <c r="AH117" s="233"/>
      <c r="AI117" s="237"/>
      <c r="AJ117" s="233"/>
      <c r="AK117" s="233"/>
    </row>
    <row r="118" spans="28:37" s="113" customFormat="1" ht="15" customHeight="1" x14ac:dyDescent="0.3">
      <c r="AB118" s="237"/>
      <c r="AC118" s="237"/>
      <c r="AD118" s="1"/>
      <c r="AE118" s="237"/>
      <c r="AF118" s="1"/>
      <c r="AG118" s="1"/>
      <c r="AH118" s="233"/>
      <c r="AI118" s="237"/>
      <c r="AJ118" s="233"/>
      <c r="AK118" s="233"/>
    </row>
    <row r="119" spans="28:37" s="113" customFormat="1" ht="15" customHeight="1" x14ac:dyDescent="0.3">
      <c r="AB119" s="237"/>
      <c r="AC119" s="237"/>
      <c r="AD119" s="1"/>
      <c r="AE119" s="237"/>
      <c r="AF119" s="1"/>
      <c r="AG119" s="1"/>
      <c r="AH119" s="233"/>
      <c r="AI119" s="237"/>
      <c r="AJ119" s="233"/>
      <c r="AK119" s="233"/>
    </row>
    <row r="120" spans="28:37" s="113" customFormat="1" ht="15" customHeight="1" x14ac:dyDescent="0.3">
      <c r="AB120" s="237"/>
      <c r="AC120" s="237"/>
      <c r="AD120" s="1"/>
      <c r="AE120" s="237"/>
      <c r="AF120" s="1"/>
      <c r="AG120" s="1"/>
      <c r="AH120" s="233"/>
      <c r="AI120" s="237"/>
      <c r="AJ120" s="233"/>
      <c r="AK120" s="233"/>
    </row>
    <row r="121" spans="28:37" s="113" customFormat="1" ht="15" customHeight="1" x14ac:dyDescent="0.3">
      <c r="AB121" s="237"/>
      <c r="AC121" s="237"/>
      <c r="AD121" s="1"/>
      <c r="AE121" s="237"/>
      <c r="AF121" s="1"/>
      <c r="AG121" s="1"/>
      <c r="AH121" s="233"/>
      <c r="AI121" s="237"/>
      <c r="AJ121" s="233"/>
      <c r="AK121" s="233"/>
    </row>
    <row r="122" spans="28:37" s="113" customFormat="1" ht="15" customHeight="1" x14ac:dyDescent="0.3">
      <c r="AB122" s="237"/>
      <c r="AC122" s="237"/>
      <c r="AD122" s="1"/>
      <c r="AE122" s="237"/>
      <c r="AF122" s="1"/>
      <c r="AG122" s="1"/>
      <c r="AH122" s="233"/>
      <c r="AI122" s="237"/>
      <c r="AJ122" s="233"/>
      <c r="AK122" s="233"/>
    </row>
    <row r="123" spans="28:37" s="113" customFormat="1" ht="15" customHeight="1" x14ac:dyDescent="0.3">
      <c r="AB123" s="237"/>
      <c r="AC123" s="237"/>
      <c r="AD123" s="1"/>
      <c r="AE123" s="237"/>
      <c r="AF123" s="1"/>
      <c r="AG123" s="1"/>
      <c r="AH123" s="233"/>
      <c r="AI123" s="237"/>
      <c r="AJ123" s="233"/>
      <c r="AK123" s="233"/>
    </row>
    <row r="124" spans="28:37" s="113" customFormat="1" ht="15" customHeight="1" x14ac:dyDescent="0.3">
      <c r="AB124" s="237"/>
      <c r="AC124" s="237"/>
      <c r="AD124" s="1"/>
      <c r="AE124" s="237"/>
      <c r="AF124" s="1"/>
      <c r="AG124" s="1"/>
      <c r="AH124" s="233"/>
      <c r="AI124" s="237"/>
      <c r="AJ124" s="233"/>
      <c r="AK124" s="233"/>
    </row>
    <row r="125" spans="28:37" s="113" customFormat="1" ht="15" customHeight="1" x14ac:dyDescent="0.3">
      <c r="AB125" s="237"/>
      <c r="AC125" s="237"/>
      <c r="AD125" s="1"/>
      <c r="AE125" s="237"/>
      <c r="AF125" s="1"/>
      <c r="AG125" s="1"/>
      <c r="AH125" s="233"/>
      <c r="AI125" s="237"/>
      <c r="AJ125" s="233"/>
      <c r="AK125" s="233"/>
    </row>
    <row r="126" spans="28:37" s="113" customFormat="1" ht="15" customHeight="1" x14ac:dyDescent="0.3">
      <c r="AB126" s="237"/>
      <c r="AC126" s="237"/>
      <c r="AD126" s="1"/>
      <c r="AE126" s="237"/>
      <c r="AF126" s="1"/>
      <c r="AG126" s="1"/>
      <c r="AH126" s="233"/>
      <c r="AI126" s="237"/>
      <c r="AJ126" s="233"/>
      <c r="AK126" s="233"/>
    </row>
    <row r="127" spans="28:37" s="113" customFormat="1" ht="15" customHeight="1" x14ac:dyDescent="0.3">
      <c r="AB127" s="237"/>
      <c r="AC127" s="237"/>
      <c r="AD127" s="1"/>
      <c r="AE127" s="237"/>
      <c r="AF127" s="1"/>
      <c r="AG127" s="1"/>
      <c r="AH127" s="233"/>
      <c r="AI127" s="237"/>
      <c r="AJ127" s="233"/>
      <c r="AK127" s="233"/>
    </row>
    <row r="128" spans="28:37" s="113" customFormat="1" ht="15" customHeight="1" x14ac:dyDescent="0.3">
      <c r="AB128" s="237"/>
      <c r="AC128" s="237"/>
      <c r="AD128" s="1"/>
      <c r="AE128" s="237"/>
      <c r="AF128" s="1"/>
      <c r="AG128" s="1"/>
      <c r="AH128" s="233"/>
      <c r="AI128" s="237"/>
      <c r="AJ128" s="233"/>
      <c r="AK128" s="233"/>
    </row>
    <row r="129" spans="28:37" s="113" customFormat="1" ht="15" customHeight="1" x14ac:dyDescent="0.3">
      <c r="AB129" s="237"/>
      <c r="AC129" s="237"/>
      <c r="AD129" s="1"/>
      <c r="AE129" s="237"/>
      <c r="AF129" s="1"/>
      <c r="AG129" s="1"/>
      <c r="AH129" s="233"/>
      <c r="AI129" s="237"/>
      <c r="AJ129" s="233"/>
      <c r="AK129" s="233"/>
    </row>
    <row r="130" spans="28:37" s="113" customFormat="1" ht="15" customHeight="1" x14ac:dyDescent="0.3">
      <c r="AB130" s="237"/>
      <c r="AC130" s="237"/>
      <c r="AD130" s="1"/>
      <c r="AE130" s="237"/>
      <c r="AF130" s="1"/>
      <c r="AG130" s="1"/>
      <c r="AH130" s="233"/>
      <c r="AI130" s="237"/>
      <c r="AJ130" s="233"/>
      <c r="AK130" s="233"/>
    </row>
    <row r="131" spans="28:37" s="113" customFormat="1" ht="15" customHeight="1" x14ac:dyDescent="0.3">
      <c r="AB131" s="237"/>
      <c r="AC131" s="237"/>
      <c r="AD131" s="1"/>
      <c r="AE131" s="237"/>
      <c r="AF131" s="1"/>
      <c r="AG131" s="1"/>
      <c r="AH131" s="233"/>
      <c r="AI131" s="237"/>
      <c r="AJ131" s="233"/>
      <c r="AK131" s="233"/>
    </row>
    <row r="132" spans="28:37" s="113" customFormat="1" ht="15" customHeight="1" x14ac:dyDescent="0.3">
      <c r="AB132" s="237"/>
      <c r="AC132" s="237"/>
      <c r="AD132" s="1"/>
      <c r="AE132" s="237"/>
      <c r="AF132" s="1"/>
      <c r="AG132" s="1"/>
      <c r="AH132" s="233"/>
      <c r="AI132" s="237"/>
      <c r="AJ132" s="233"/>
      <c r="AK132" s="233"/>
    </row>
    <row r="133" spans="28:37" s="113" customFormat="1" ht="15" customHeight="1" x14ac:dyDescent="0.3">
      <c r="AB133" s="237"/>
      <c r="AC133" s="237"/>
      <c r="AD133" s="1"/>
      <c r="AE133" s="237"/>
      <c r="AF133" s="1"/>
      <c r="AG133" s="1"/>
      <c r="AH133" s="233"/>
      <c r="AI133" s="237"/>
      <c r="AJ133" s="233"/>
      <c r="AK133" s="233"/>
    </row>
    <row r="134" spans="28:37" s="113" customFormat="1" ht="15" customHeight="1" x14ac:dyDescent="0.3">
      <c r="AB134" s="237"/>
      <c r="AC134" s="237"/>
      <c r="AD134" s="1"/>
      <c r="AE134" s="237"/>
      <c r="AF134" s="1"/>
      <c r="AG134" s="1"/>
      <c r="AH134" s="233"/>
      <c r="AI134" s="237"/>
      <c r="AJ134" s="233"/>
      <c r="AK134" s="233"/>
    </row>
    <row r="135" spans="28:37" s="113" customFormat="1" ht="15" customHeight="1" x14ac:dyDescent="0.3">
      <c r="AB135" s="237"/>
      <c r="AC135" s="237"/>
      <c r="AD135" s="1"/>
      <c r="AE135" s="237"/>
      <c r="AF135" s="1"/>
      <c r="AG135" s="1"/>
      <c r="AH135" s="233"/>
      <c r="AI135" s="237"/>
      <c r="AJ135" s="233"/>
      <c r="AK135" s="233"/>
    </row>
    <row r="136" spans="28:37" s="113" customFormat="1" ht="15" customHeight="1" x14ac:dyDescent="0.3">
      <c r="AB136" s="237"/>
      <c r="AC136" s="237"/>
      <c r="AD136" s="1"/>
      <c r="AE136" s="237"/>
      <c r="AF136" s="1"/>
      <c r="AG136" s="1"/>
      <c r="AH136" s="233"/>
      <c r="AI136" s="237"/>
      <c r="AJ136" s="233"/>
      <c r="AK136" s="233"/>
    </row>
    <row r="137" spans="28:37" s="113" customFormat="1" ht="15" customHeight="1" x14ac:dyDescent="0.3">
      <c r="AB137" s="237"/>
      <c r="AC137" s="237"/>
      <c r="AD137" s="1"/>
      <c r="AE137" s="237"/>
      <c r="AF137" s="1"/>
      <c r="AG137" s="1"/>
      <c r="AH137" s="233"/>
      <c r="AI137" s="237"/>
      <c r="AJ137" s="233"/>
      <c r="AK137" s="233"/>
    </row>
    <row r="138" spans="28:37" s="113" customFormat="1" ht="15" customHeight="1" x14ac:dyDescent="0.3">
      <c r="AB138" s="237"/>
      <c r="AC138" s="237"/>
      <c r="AD138" s="1"/>
      <c r="AE138" s="237"/>
      <c r="AF138" s="1"/>
      <c r="AG138" s="1"/>
      <c r="AH138" s="233"/>
      <c r="AI138" s="237"/>
      <c r="AJ138" s="233"/>
      <c r="AK138" s="233"/>
    </row>
    <row r="139" spans="28:37" s="113" customFormat="1" ht="15" customHeight="1" x14ac:dyDescent="0.3">
      <c r="AB139" s="237"/>
      <c r="AC139" s="237"/>
      <c r="AD139" s="1"/>
      <c r="AE139" s="237"/>
      <c r="AF139" s="1"/>
      <c r="AG139" s="1"/>
      <c r="AH139" s="233"/>
      <c r="AI139" s="237"/>
      <c r="AJ139" s="233"/>
      <c r="AK139" s="233"/>
    </row>
    <row r="140" spans="28:37" s="113" customFormat="1" ht="15" customHeight="1" x14ac:dyDescent="0.3">
      <c r="AB140" s="237"/>
      <c r="AC140" s="237"/>
      <c r="AD140" s="1"/>
      <c r="AE140" s="237"/>
      <c r="AF140" s="1"/>
      <c r="AG140" s="1"/>
      <c r="AH140" s="233"/>
      <c r="AI140" s="237"/>
      <c r="AJ140" s="233"/>
      <c r="AK140" s="233"/>
    </row>
    <row r="141" spans="28:37" s="113" customFormat="1" ht="15" customHeight="1" x14ac:dyDescent="0.3">
      <c r="AB141" s="237"/>
      <c r="AC141" s="237"/>
      <c r="AD141" s="1"/>
      <c r="AE141" s="237"/>
      <c r="AF141" s="1"/>
      <c r="AG141" s="1"/>
      <c r="AH141" s="233"/>
      <c r="AI141" s="237"/>
      <c r="AJ141" s="233"/>
      <c r="AK141" s="233"/>
    </row>
    <row r="142" spans="28:37" s="113" customFormat="1" ht="15" customHeight="1" x14ac:dyDescent="0.3">
      <c r="AB142" s="237"/>
      <c r="AC142" s="237"/>
      <c r="AD142" s="1"/>
      <c r="AE142" s="237"/>
      <c r="AF142" s="1"/>
      <c r="AG142" s="1"/>
      <c r="AH142" s="233"/>
      <c r="AI142" s="237"/>
      <c r="AJ142" s="233"/>
      <c r="AK142" s="233"/>
    </row>
    <row r="143" spans="28:37" s="113" customFormat="1" ht="15" customHeight="1" x14ac:dyDescent="0.3">
      <c r="AB143" s="237"/>
      <c r="AC143" s="237"/>
      <c r="AD143" s="1"/>
      <c r="AE143" s="237"/>
      <c r="AF143" s="1"/>
      <c r="AG143" s="1"/>
      <c r="AH143" s="233"/>
      <c r="AI143" s="237"/>
      <c r="AJ143" s="233"/>
      <c r="AK143" s="233"/>
    </row>
    <row r="144" spans="28:37" s="113" customFormat="1" ht="15" customHeight="1" x14ac:dyDescent="0.3">
      <c r="AB144" s="237"/>
      <c r="AC144" s="237"/>
      <c r="AD144" s="1"/>
      <c r="AE144" s="237"/>
      <c r="AF144" s="1"/>
      <c r="AG144" s="1"/>
      <c r="AH144" s="233"/>
      <c r="AI144" s="237"/>
      <c r="AJ144" s="233"/>
      <c r="AK144" s="233"/>
    </row>
    <row r="145" spans="27:37" s="113" customFormat="1" ht="15" customHeight="1" x14ac:dyDescent="0.3">
      <c r="AA145" s="102"/>
      <c r="AB145" s="237"/>
      <c r="AC145" s="237"/>
      <c r="AD145" s="1"/>
      <c r="AE145" s="237"/>
      <c r="AF145" s="1"/>
      <c r="AG145" s="1"/>
      <c r="AH145" s="233"/>
      <c r="AI145" s="237"/>
      <c r="AJ145" s="233"/>
      <c r="AK145" s="233"/>
    </row>
    <row r="146" spans="27:37" s="113" customFormat="1" ht="15" customHeight="1" x14ac:dyDescent="0.3">
      <c r="AA146" s="102"/>
      <c r="AB146" s="237"/>
      <c r="AC146" s="237"/>
      <c r="AD146" s="1"/>
      <c r="AE146" s="237"/>
      <c r="AF146" s="1"/>
      <c r="AG146" s="1"/>
      <c r="AH146" s="233"/>
      <c r="AI146" s="237"/>
      <c r="AJ146" s="233"/>
      <c r="AK146" s="233"/>
    </row>
    <row r="147" spans="27:37" s="113" customFormat="1" ht="15" customHeight="1" x14ac:dyDescent="0.3">
      <c r="AA147" s="102"/>
      <c r="AB147" s="237"/>
      <c r="AC147" s="237"/>
      <c r="AD147" s="1"/>
      <c r="AE147" s="237"/>
      <c r="AF147" s="1"/>
      <c r="AG147" s="1"/>
      <c r="AH147" s="233"/>
      <c r="AI147" s="237"/>
      <c r="AJ147" s="233"/>
      <c r="AK147" s="233"/>
    </row>
    <row r="148" spans="27:37" s="113" customFormat="1" ht="15" customHeight="1" x14ac:dyDescent="0.3">
      <c r="AA148" s="102"/>
      <c r="AB148" s="237"/>
      <c r="AC148" s="237"/>
      <c r="AD148" s="1"/>
      <c r="AE148" s="237"/>
      <c r="AF148" s="1"/>
      <c r="AG148" s="1"/>
      <c r="AH148" s="233"/>
      <c r="AI148" s="237"/>
      <c r="AJ148" s="233"/>
      <c r="AK148" s="233"/>
    </row>
    <row r="149" spans="27:37" s="113" customFormat="1" ht="15" customHeight="1" x14ac:dyDescent="0.3">
      <c r="AA149" s="102"/>
      <c r="AB149" s="237"/>
      <c r="AC149" s="237"/>
      <c r="AD149" s="1"/>
      <c r="AE149" s="237"/>
      <c r="AF149" s="1"/>
      <c r="AG149" s="1"/>
      <c r="AH149" s="233"/>
      <c r="AI149" s="237"/>
      <c r="AJ149" s="233"/>
      <c r="AK149" s="233"/>
    </row>
    <row r="150" spans="27:37" s="113" customFormat="1" ht="15" customHeight="1" x14ac:dyDescent="0.3">
      <c r="AA150" s="247"/>
      <c r="AB150" s="237"/>
      <c r="AC150" s="237"/>
      <c r="AD150" s="1"/>
      <c r="AE150" s="237"/>
      <c r="AF150" s="1"/>
      <c r="AG150" s="1"/>
      <c r="AH150" s="233"/>
      <c r="AI150" s="237"/>
      <c r="AJ150" s="233"/>
      <c r="AK150" s="233"/>
    </row>
    <row r="151" spans="27:37" s="113" customFormat="1" ht="15" customHeight="1" x14ac:dyDescent="0.3">
      <c r="AA151" s="102"/>
      <c r="AB151" s="237"/>
      <c r="AC151" s="237"/>
      <c r="AD151" s="1"/>
      <c r="AE151" s="237"/>
      <c r="AF151" s="1"/>
      <c r="AG151" s="1"/>
      <c r="AH151" s="233"/>
      <c r="AI151" s="237"/>
      <c r="AJ151" s="233"/>
      <c r="AK151" s="233"/>
    </row>
    <row r="152" spans="27:37" s="113" customFormat="1" ht="15" customHeight="1" x14ac:dyDescent="0.3">
      <c r="AA152" s="102"/>
      <c r="AB152" s="237"/>
      <c r="AC152" s="237"/>
      <c r="AD152" s="1"/>
      <c r="AE152" s="237"/>
      <c r="AF152" s="1"/>
      <c r="AG152" s="1"/>
      <c r="AH152" s="233"/>
      <c r="AI152" s="237"/>
      <c r="AJ152" s="233"/>
      <c r="AK152" s="233"/>
    </row>
    <row r="153" spans="27:37" s="113" customFormat="1" ht="15" customHeight="1" x14ac:dyDescent="0.3">
      <c r="AA153" s="102"/>
      <c r="AB153" s="237"/>
      <c r="AC153" s="237"/>
      <c r="AD153" s="1"/>
      <c r="AE153" s="237"/>
      <c r="AF153" s="1"/>
      <c r="AG153" s="1"/>
      <c r="AH153" s="233"/>
      <c r="AI153" s="237"/>
      <c r="AJ153" s="233"/>
      <c r="AK153" s="233"/>
    </row>
    <row r="154" spans="27:37" s="113" customFormat="1" ht="15" customHeight="1" x14ac:dyDescent="0.3">
      <c r="AA154" s="102"/>
      <c r="AB154" s="237"/>
      <c r="AC154" s="237"/>
      <c r="AD154" s="1"/>
      <c r="AE154" s="237"/>
      <c r="AF154" s="1"/>
      <c r="AG154" s="1"/>
      <c r="AH154" s="233"/>
      <c r="AI154" s="237"/>
      <c r="AJ154" s="233"/>
      <c r="AK154" s="233"/>
    </row>
    <row r="155" spans="27:37" s="113" customFormat="1" ht="15" customHeight="1" x14ac:dyDescent="0.3">
      <c r="AA155" s="102"/>
      <c r="AB155" s="237"/>
      <c r="AC155" s="237"/>
      <c r="AD155" s="1"/>
      <c r="AE155" s="237"/>
      <c r="AF155" s="1"/>
      <c r="AG155" s="1"/>
      <c r="AH155" s="233"/>
      <c r="AI155" s="237"/>
      <c r="AJ155" s="233"/>
      <c r="AK155" s="233"/>
    </row>
    <row r="156" spans="27:37" s="113" customFormat="1" ht="15" customHeight="1" x14ac:dyDescent="0.3">
      <c r="AA156" s="102"/>
      <c r="AB156" s="237"/>
      <c r="AC156" s="237"/>
      <c r="AD156" s="1"/>
      <c r="AE156" s="237"/>
      <c r="AF156" s="1"/>
      <c r="AG156" s="1"/>
      <c r="AH156" s="233"/>
      <c r="AI156" s="237"/>
      <c r="AJ156" s="233"/>
      <c r="AK156" s="233"/>
    </row>
    <row r="157" spans="27:37" s="113" customFormat="1" ht="15" customHeight="1" x14ac:dyDescent="0.3">
      <c r="AA157" s="102"/>
      <c r="AB157" s="237"/>
      <c r="AC157" s="237"/>
      <c r="AD157" s="1"/>
      <c r="AE157" s="237"/>
      <c r="AF157" s="1"/>
      <c r="AG157" s="1"/>
      <c r="AH157" s="233"/>
      <c r="AI157" s="237"/>
      <c r="AJ157" s="233"/>
      <c r="AK157" s="233"/>
    </row>
    <row r="158" spans="27:37" s="113" customFormat="1" ht="15" customHeight="1" x14ac:dyDescent="0.3">
      <c r="AA158" s="102"/>
      <c r="AB158" s="237"/>
      <c r="AC158" s="237"/>
      <c r="AD158" s="1"/>
      <c r="AE158" s="237"/>
      <c r="AF158" s="1"/>
      <c r="AG158" s="1"/>
      <c r="AH158" s="233"/>
      <c r="AI158" s="237"/>
      <c r="AJ158" s="233"/>
      <c r="AK158" s="233"/>
    </row>
    <row r="159" spans="27:37" s="113" customFormat="1" ht="15" customHeight="1" x14ac:dyDescent="0.3">
      <c r="AA159" s="102"/>
      <c r="AB159" s="237"/>
      <c r="AC159" s="237"/>
      <c r="AD159" s="1"/>
      <c r="AE159" s="237"/>
      <c r="AF159" s="1"/>
      <c r="AG159" s="1"/>
      <c r="AH159" s="233"/>
      <c r="AI159" s="237"/>
      <c r="AJ159" s="233"/>
      <c r="AK159" s="233"/>
    </row>
    <row r="160" spans="27:37" s="113" customFormat="1" ht="15" customHeight="1" x14ac:dyDescent="0.3">
      <c r="AA160" s="102"/>
      <c r="AB160" s="237"/>
      <c r="AC160" s="237"/>
      <c r="AD160" s="1"/>
      <c r="AE160" s="237"/>
      <c r="AF160" s="1"/>
      <c r="AG160" s="1"/>
      <c r="AH160" s="233"/>
      <c r="AI160" s="237"/>
      <c r="AJ160" s="233"/>
      <c r="AK160" s="233"/>
    </row>
    <row r="161" spans="28:37" s="113" customFormat="1" ht="15" customHeight="1" x14ac:dyDescent="0.3">
      <c r="AB161" s="237"/>
      <c r="AC161" s="237"/>
      <c r="AD161" s="1"/>
      <c r="AE161" s="237"/>
      <c r="AF161" s="1"/>
      <c r="AG161" s="1"/>
      <c r="AH161" s="233"/>
      <c r="AI161" s="237"/>
      <c r="AJ161" s="233"/>
      <c r="AK161" s="233"/>
    </row>
    <row r="162" spans="28:37" s="113" customFormat="1" ht="15" customHeight="1" x14ac:dyDescent="0.3">
      <c r="AB162" s="237"/>
      <c r="AC162" s="237"/>
      <c r="AD162" s="1"/>
      <c r="AE162" s="237"/>
      <c r="AF162" s="1"/>
      <c r="AG162" s="1"/>
      <c r="AH162" s="233"/>
      <c r="AI162" s="237"/>
      <c r="AJ162" s="233"/>
      <c r="AK162" s="233"/>
    </row>
    <row r="163" spans="28:37" s="113" customFormat="1" ht="15" customHeight="1" x14ac:dyDescent="0.3">
      <c r="AB163" s="237"/>
      <c r="AC163" s="237"/>
      <c r="AD163" s="1"/>
      <c r="AE163" s="237"/>
      <c r="AF163" s="1"/>
      <c r="AG163" s="1"/>
      <c r="AH163" s="233"/>
      <c r="AI163" s="237"/>
      <c r="AJ163" s="233"/>
      <c r="AK163" s="233"/>
    </row>
    <row r="164" spans="28:37" s="113" customFormat="1" ht="15" customHeight="1" x14ac:dyDescent="0.3">
      <c r="AB164" s="237"/>
      <c r="AC164" s="237"/>
      <c r="AD164" s="1"/>
      <c r="AE164" s="237"/>
      <c r="AF164" s="1"/>
      <c r="AG164" s="1"/>
      <c r="AH164" s="233"/>
      <c r="AI164" s="237"/>
      <c r="AJ164" s="233"/>
      <c r="AK164" s="233"/>
    </row>
    <row r="165" spans="28:37" s="113" customFormat="1" ht="15" customHeight="1" x14ac:dyDescent="0.3">
      <c r="AB165" s="237"/>
      <c r="AC165" s="237"/>
      <c r="AD165" s="1"/>
      <c r="AE165" s="237"/>
      <c r="AF165" s="1"/>
      <c r="AG165" s="1"/>
      <c r="AH165" s="233"/>
      <c r="AI165" s="237"/>
      <c r="AJ165" s="233"/>
      <c r="AK165" s="233"/>
    </row>
    <row r="166" spans="28:37" s="113" customFormat="1" ht="15" customHeight="1" x14ac:dyDescent="0.3">
      <c r="AB166" s="237"/>
      <c r="AC166" s="237"/>
      <c r="AD166" s="1"/>
      <c r="AE166" s="237"/>
      <c r="AF166" s="1"/>
      <c r="AG166" s="1"/>
      <c r="AH166" s="233"/>
      <c r="AI166" s="237"/>
      <c r="AJ166" s="233"/>
      <c r="AK166" s="233"/>
    </row>
    <row r="167" spans="28:37" s="113" customFormat="1" ht="15" customHeight="1" x14ac:dyDescent="0.3">
      <c r="AB167" s="237"/>
      <c r="AC167" s="237"/>
      <c r="AD167" s="1"/>
      <c r="AE167" s="237"/>
      <c r="AF167" s="1"/>
      <c r="AG167" s="1"/>
      <c r="AH167" s="233"/>
      <c r="AI167" s="237"/>
      <c r="AJ167" s="233"/>
      <c r="AK167" s="233"/>
    </row>
    <row r="168" spans="28:37" s="113" customFormat="1" ht="15" customHeight="1" x14ac:dyDescent="0.3">
      <c r="AB168" s="237"/>
      <c r="AC168" s="237"/>
      <c r="AD168" s="1"/>
      <c r="AE168" s="237"/>
      <c r="AF168" s="1"/>
      <c r="AG168" s="1"/>
      <c r="AH168" s="233"/>
      <c r="AI168" s="237"/>
      <c r="AJ168" s="233"/>
      <c r="AK168" s="233"/>
    </row>
    <row r="169" spans="28:37" s="113" customFormat="1" ht="15" customHeight="1" x14ac:dyDescent="0.3">
      <c r="AB169" s="237"/>
      <c r="AC169" s="237"/>
      <c r="AD169" s="1"/>
      <c r="AE169" s="237"/>
      <c r="AF169" s="1"/>
      <c r="AG169" s="1"/>
      <c r="AH169" s="233"/>
      <c r="AI169" s="237"/>
      <c r="AJ169" s="233"/>
      <c r="AK169" s="233"/>
    </row>
    <row r="170" spans="28:37" s="113" customFormat="1" ht="15" customHeight="1" x14ac:dyDescent="0.3">
      <c r="AB170" s="237"/>
      <c r="AC170" s="237"/>
      <c r="AD170" s="1"/>
      <c r="AE170" s="237"/>
      <c r="AF170" s="1"/>
      <c r="AG170" s="1"/>
      <c r="AH170" s="233"/>
      <c r="AI170" s="237"/>
      <c r="AJ170" s="233"/>
      <c r="AK170" s="233"/>
    </row>
    <row r="171" spans="28:37" s="113" customFormat="1" ht="15" customHeight="1" x14ac:dyDescent="0.3">
      <c r="AB171" s="237"/>
      <c r="AC171" s="237"/>
      <c r="AD171" s="1"/>
      <c r="AE171" s="237"/>
      <c r="AF171" s="1"/>
      <c r="AG171" s="1"/>
      <c r="AH171" s="233"/>
      <c r="AI171" s="237"/>
      <c r="AJ171" s="233"/>
      <c r="AK171" s="233"/>
    </row>
    <row r="172" spans="28:37" s="113" customFormat="1" ht="15" customHeight="1" x14ac:dyDescent="0.3">
      <c r="AB172" s="237"/>
      <c r="AC172" s="237"/>
      <c r="AD172" s="1"/>
      <c r="AE172" s="237"/>
      <c r="AF172" s="1"/>
      <c r="AG172" s="1"/>
      <c r="AH172" s="233"/>
      <c r="AI172" s="237"/>
      <c r="AJ172" s="233"/>
      <c r="AK172" s="233"/>
    </row>
    <row r="173" spans="28:37" s="113" customFormat="1" ht="15" customHeight="1" x14ac:dyDescent="0.3">
      <c r="AB173" s="237"/>
      <c r="AC173" s="237"/>
      <c r="AD173" s="1"/>
      <c r="AE173" s="237"/>
      <c r="AF173" s="1"/>
      <c r="AG173" s="1"/>
      <c r="AH173" s="233"/>
      <c r="AI173" s="237"/>
      <c r="AJ173" s="233"/>
      <c r="AK173" s="233"/>
    </row>
    <row r="174" spans="28:37" s="113" customFormat="1" ht="15" customHeight="1" x14ac:dyDescent="0.3">
      <c r="AB174" s="237"/>
      <c r="AC174" s="237"/>
      <c r="AD174" s="1"/>
      <c r="AE174" s="237"/>
      <c r="AF174" s="1"/>
      <c r="AG174" s="1"/>
      <c r="AH174" s="233"/>
      <c r="AI174" s="237"/>
      <c r="AJ174" s="233"/>
      <c r="AK174" s="233"/>
    </row>
    <row r="175" spans="28:37" s="113" customFormat="1" ht="15" customHeight="1" x14ac:dyDescent="0.3">
      <c r="AB175" s="237"/>
      <c r="AC175" s="237"/>
      <c r="AD175" s="1"/>
      <c r="AE175" s="237"/>
      <c r="AF175" s="1"/>
      <c r="AG175" s="1"/>
      <c r="AH175" s="233"/>
      <c r="AI175" s="237"/>
      <c r="AJ175" s="233"/>
      <c r="AK175" s="233"/>
    </row>
    <row r="176" spans="28:37" s="113" customFormat="1" ht="15" customHeight="1" x14ac:dyDescent="0.3">
      <c r="AB176" s="237"/>
      <c r="AC176" s="237"/>
      <c r="AD176" s="1"/>
      <c r="AE176" s="237"/>
      <c r="AF176" s="1"/>
      <c r="AG176" s="1"/>
      <c r="AH176" s="233"/>
      <c r="AI176" s="237"/>
      <c r="AJ176" s="233"/>
      <c r="AK176" s="233"/>
    </row>
    <row r="177" spans="28:37" s="113" customFormat="1" ht="15" customHeight="1" x14ac:dyDescent="0.3">
      <c r="AB177" s="237"/>
      <c r="AC177" s="237"/>
      <c r="AD177" s="1"/>
      <c r="AE177" s="237"/>
      <c r="AF177" s="1"/>
      <c r="AG177" s="1"/>
      <c r="AH177" s="233"/>
      <c r="AI177" s="237"/>
      <c r="AJ177" s="233"/>
      <c r="AK177" s="233"/>
    </row>
    <row r="178" spans="28:37" s="113" customFormat="1" ht="15" customHeight="1" x14ac:dyDescent="0.3">
      <c r="AB178" s="237"/>
      <c r="AC178" s="237"/>
      <c r="AD178" s="1"/>
      <c r="AE178" s="237"/>
      <c r="AF178" s="1"/>
      <c r="AG178" s="1"/>
      <c r="AH178" s="233"/>
      <c r="AI178" s="237"/>
      <c r="AJ178" s="233"/>
      <c r="AK178" s="233"/>
    </row>
    <row r="179" spans="28:37" s="113" customFormat="1" ht="15" customHeight="1" x14ac:dyDescent="0.3">
      <c r="AB179" s="237"/>
      <c r="AC179" s="237"/>
      <c r="AD179" s="1"/>
      <c r="AE179" s="237"/>
      <c r="AF179" s="1"/>
      <c r="AG179" s="1"/>
      <c r="AH179" s="233"/>
      <c r="AI179" s="237"/>
      <c r="AJ179" s="233"/>
      <c r="AK179" s="233"/>
    </row>
    <row r="180" spans="28:37" s="113" customFormat="1" ht="15" customHeight="1" x14ac:dyDescent="0.3">
      <c r="AB180" s="237"/>
      <c r="AC180" s="237"/>
      <c r="AD180" s="1"/>
      <c r="AE180" s="237"/>
      <c r="AF180" s="1"/>
      <c r="AG180" s="1"/>
      <c r="AH180" s="233"/>
      <c r="AI180" s="237"/>
      <c r="AJ180" s="233"/>
      <c r="AK180" s="233"/>
    </row>
    <row r="181" spans="28:37" s="113" customFormat="1" ht="15" customHeight="1" x14ac:dyDescent="0.3">
      <c r="AB181" s="237"/>
      <c r="AC181" s="237"/>
      <c r="AD181" s="1"/>
      <c r="AE181" s="237"/>
      <c r="AF181" s="1"/>
      <c r="AG181" s="1"/>
      <c r="AH181" s="233"/>
      <c r="AI181" s="237"/>
      <c r="AJ181" s="233"/>
      <c r="AK181" s="233"/>
    </row>
    <row r="182" spans="28:37" s="113" customFormat="1" ht="15" customHeight="1" x14ac:dyDescent="0.3">
      <c r="AB182" s="237"/>
      <c r="AC182" s="237"/>
      <c r="AD182" s="1"/>
      <c r="AE182" s="237"/>
      <c r="AF182" s="1"/>
      <c r="AG182" s="1"/>
      <c r="AH182" s="233"/>
      <c r="AI182" s="237"/>
      <c r="AJ182" s="233"/>
      <c r="AK182" s="233"/>
    </row>
    <row r="183" spans="28:37" s="113" customFormat="1" ht="15" customHeight="1" x14ac:dyDescent="0.3">
      <c r="AB183" s="237"/>
      <c r="AC183" s="237"/>
      <c r="AD183" s="1"/>
      <c r="AE183" s="237"/>
      <c r="AF183" s="1"/>
      <c r="AG183" s="1"/>
      <c r="AH183" s="233"/>
      <c r="AI183" s="237"/>
      <c r="AJ183" s="233"/>
      <c r="AK183" s="233"/>
    </row>
    <row r="184" spans="28:37" s="113" customFormat="1" ht="15" customHeight="1" x14ac:dyDescent="0.3">
      <c r="AB184" s="237"/>
      <c r="AC184" s="237"/>
      <c r="AD184" s="1"/>
      <c r="AE184" s="237"/>
      <c r="AF184" s="1"/>
      <c r="AG184" s="1"/>
      <c r="AH184" s="233"/>
      <c r="AI184" s="237"/>
      <c r="AJ184" s="233"/>
      <c r="AK184" s="233"/>
    </row>
    <row r="185" spans="28:37" s="113" customFormat="1" ht="15" customHeight="1" x14ac:dyDescent="0.3">
      <c r="AB185" s="237"/>
      <c r="AC185" s="237"/>
      <c r="AD185" s="1"/>
      <c r="AE185" s="237"/>
      <c r="AF185" s="1"/>
      <c r="AG185" s="1"/>
      <c r="AH185" s="233"/>
      <c r="AI185" s="237"/>
      <c r="AJ185" s="233"/>
      <c r="AK185" s="233"/>
    </row>
    <row r="186" spans="28:37" s="113" customFormat="1" ht="15" customHeight="1" x14ac:dyDescent="0.3">
      <c r="AB186" s="237"/>
      <c r="AC186" s="237"/>
      <c r="AD186" s="1"/>
      <c r="AE186" s="237"/>
      <c r="AF186" s="1"/>
      <c r="AG186" s="1"/>
      <c r="AH186" s="233"/>
      <c r="AI186" s="237"/>
      <c r="AJ186" s="233"/>
      <c r="AK186" s="233"/>
    </row>
    <row r="187" spans="28:37" s="113" customFormat="1" ht="15" customHeight="1" x14ac:dyDescent="0.3">
      <c r="AB187" s="237"/>
      <c r="AC187" s="237"/>
      <c r="AD187" s="1"/>
      <c r="AE187" s="237"/>
      <c r="AF187" s="1"/>
      <c r="AG187" s="1"/>
      <c r="AH187" s="233"/>
      <c r="AI187" s="237"/>
      <c r="AJ187" s="233"/>
      <c r="AK187" s="233"/>
    </row>
    <row r="188" spans="28:37" s="113" customFormat="1" ht="15" customHeight="1" x14ac:dyDescent="0.3">
      <c r="AB188" s="237"/>
      <c r="AC188" s="237"/>
      <c r="AD188" s="1"/>
      <c r="AE188" s="237"/>
      <c r="AF188" s="1"/>
      <c r="AG188" s="1"/>
      <c r="AH188" s="233"/>
      <c r="AI188" s="237"/>
      <c r="AJ188" s="233"/>
      <c r="AK188" s="233"/>
    </row>
    <row r="189" spans="28:37" s="113" customFormat="1" ht="15" customHeight="1" x14ac:dyDescent="0.3">
      <c r="AB189" s="237"/>
      <c r="AC189" s="237"/>
      <c r="AD189" s="1"/>
      <c r="AE189" s="237"/>
      <c r="AF189" s="1"/>
      <c r="AG189" s="1"/>
      <c r="AH189" s="233"/>
      <c r="AI189" s="237"/>
      <c r="AJ189" s="233"/>
      <c r="AK189" s="233"/>
    </row>
    <row r="190" spans="28:37" s="113" customFormat="1" ht="15" customHeight="1" x14ac:dyDescent="0.3">
      <c r="AB190" s="237"/>
      <c r="AC190" s="237"/>
      <c r="AD190" s="1"/>
      <c r="AE190" s="237"/>
      <c r="AF190" s="1"/>
      <c r="AG190" s="1"/>
      <c r="AH190" s="233"/>
      <c r="AI190" s="237"/>
      <c r="AJ190" s="233"/>
      <c r="AK190" s="233"/>
    </row>
    <row r="191" spans="28:37" s="113" customFormat="1" ht="15" customHeight="1" x14ac:dyDescent="0.3">
      <c r="AB191" s="237"/>
      <c r="AC191" s="237"/>
      <c r="AD191" s="1"/>
      <c r="AE191" s="237"/>
      <c r="AF191" s="1"/>
      <c r="AG191" s="1"/>
      <c r="AH191" s="233"/>
      <c r="AI191" s="237"/>
      <c r="AJ191" s="233"/>
      <c r="AK191" s="233"/>
    </row>
    <row r="192" spans="28:37" s="113" customFormat="1" ht="15" customHeight="1" x14ac:dyDescent="0.3">
      <c r="AB192" s="237"/>
      <c r="AC192" s="237"/>
      <c r="AD192" s="1"/>
      <c r="AE192" s="237"/>
      <c r="AF192" s="1"/>
      <c r="AG192" s="1"/>
      <c r="AH192" s="233"/>
      <c r="AI192" s="237"/>
      <c r="AJ192" s="233"/>
      <c r="AK192" s="233"/>
    </row>
    <row r="193" spans="27:37" s="113" customFormat="1" ht="15" customHeight="1" x14ac:dyDescent="0.3">
      <c r="AA193" s="102"/>
      <c r="AB193" s="237"/>
      <c r="AC193" s="237"/>
      <c r="AD193" s="1"/>
      <c r="AE193" s="237"/>
      <c r="AF193" s="1"/>
      <c r="AG193" s="1"/>
      <c r="AH193" s="233"/>
      <c r="AI193" s="237"/>
      <c r="AJ193" s="233"/>
      <c r="AK193" s="233"/>
    </row>
    <row r="194" spans="27:37" s="113" customFormat="1" ht="15" customHeight="1" x14ac:dyDescent="0.3">
      <c r="AA194" s="102"/>
      <c r="AB194" s="237"/>
      <c r="AC194" s="237"/>
      <c r="AD194" s="1"/>
      <c r="AE194" s="237"/>
      <c r="AF194" s="1"/>
      <c r="AG194" s="1"/>
      <c r="AH194" s="233"/>
      <c r="AI194" s="237"/>
      <c r="AJ194" s="233"/>
      <c r="AK194" s="233"/>
    </row>
    <row r="195" spans="27:37" s="113" customFormat="1" ht="15" customHeight="1" x14ac:dyDescent="0.3">
      <c r="AA195" s="102"/>
      <c r="AB195" s="237"/>
      <c r="AC195" s="237"/>
      <c r="AD195" s="1"/>
      <c r="AE195" s="237"/>
      <c r="AF195" s="1"/>
      <c r="AG195" s="1"/>
      <c r="AH195" s="233"/>
      <c r="AI195" s="237"/>
      <c r="AJ195" s="233"/>
      <c r="AK195" s="233"/>
    </row>
    <row r="196" spans="27:37" s="113" customFormat="1" ht="15" customHeight="1" x14ac:dyDescent="0.3">
      <c r="AA196" s="102"/>
      <c r="AB196" s="237"/>
      <c r="AC196" s="237"/>
      <c r="AD196" s="1"/>
      <c r="AE196" s="237"/>
      <c r="AF196" s="1"/>
      <c r="AG196" s="1"/>
      <c r="AH196" s="233"/>
      <c r="AI196" s="237"/>
      <c r="AJ196" s="233"/>
      <c r="AK196" s="233"/>
    </row>
    <row r="197" spans="27:37" s="113" customFormat="1" ht="15" customHeight="1" x14ac:dyDescent="0.3">
      <c r="AA197" s="102"/>
      <c r="AB197" s="237"/>
      <c r="AC197" s="237"/>
      <c r="AD197" s="1"/>
      <c r="AE197" s="237"/>
      <c r="AF197" s="1"/>
      <c r="AG197" s="1"/>
      <c r="AH197" s="233"/>
      <c r="AI197" s="237"/>
      <c r="AJ197" s="233"/>
      <c r="AK197" s="233"/>
    </row>
    <row r="198" spans="27:37" s="113" customFormat="1" ht="15" customHeight="1" x14ac:dyDescent="0.3">
      <c r="AA198" s="247"/>
      <c r="AB198" s="237"/>
      <c r="AC198" s="237"/>
      <c r="AD198" s="1"/>
      <c r="AE198" s="237"/>
      <c r="AF198" s="1"/>
      <c r="AG198" s="1"/>
      <c r="AH198" s="233"/>
      <c r="AI198" s="237"/>
      <c r="AJ198" s="233"/>
      <c r="AK198" s="233"/>
    </row>
    <row r="199" spans="27:37" s="113" customFormat="1" ht="15" customHeight="1" x14ac:dyDescent="0.3">
      <c r="AA199" s="102"/>
      <c r="AB199" s="237"/>
      <c r="AC199" s="237"/>
      <c r="AD199" s="1"/>
      <c r="AE199" s="237"/>
      <c r="AF199" s="1"/>
      <c r="AG199" s="1"/>
      <c r="AH199" s="233"/>
      <c r="AI199" s="237"/>
      <c r="AJ199" s="233"/>
      <c r="AK199" s="233"/>
    </row>
    <row r="200" spans="27:37" s="113" customFormat="1" ht="15" customHeight="1" x14ac:dyDescent="0.3">
      <c r="AA200" s="102"/>
      <c r="AB200" s="237"/>
      <c r="AC200" s="237"/>
      <c r="AD200" s="1"/>
      <c r="AE200" s="237"/>
      <c r="AF200" s="1"/>
      <c r="AG200" s="1"/>
      <c r="AH200" s="233"/>
      <c r="AI200" s="237"/>
      <c r="AJ200" s="233"/>
      <c r="AK200" s="233"/>
    </row>
    <row r="201" spans="27:37" s="113" customFormat="1" ht="15" customHeight="1" x14ac:dyDescent="0.3">
      <c r="AA201" s="102"/>
      <c r="AB201" s="237"/>
      <c r="AC201" s="237"/>
      <c r="AD201" s="1"/>
      <c r="AE201" s="237"/>
      <c r="AF201" s="1"/>
      <c r="AG201" s="1"/>
      <c r="AH201" s="233"/>
      <c r="AI201" s="237"/>
      <c r="AJ201" s="233"/>
      <c r="AK201" s="233"/>
    </row>
    <row r="202" spans="27:37" s="113" customFormat="1" ht="15" customHeight="1" x14ac:dyDescent="0.3">
      <c r="AA202" s="102"/>
      <c r="AB202" s="237"/>
      <c r="AC202" s="237"/>
      <c r="AD202" s="1"/>
      <c r="AE202" s="237"/>
      <c r="AF202" s="1"/>
      <c r="AG202" s="1"/>
      <c r="AH202" s="233"/>
      <c r="AI202" s="237"/>
      <c r="AJ202" s="233"/>
      <c r="AK202" s="233"/>
    </row>
    <row r="203" spans="27:37" s="113" customFormat="1" ht="15" customHeight="1" x14ac:dyDescent="0.3">
      <c r="AA203" s="102"/>
      <c r="AB203" s="237"/>
      <c r="AC203" s="237"/>
      <c r="AD203" s="1"/>
      <c r="AE203" s="237"/>
      <c r="AF203" s="1"/>
      <c r="AG203" s="1"/>
      <c r="AH203" s="233"/>
      <c r="AI203" s="237"/>
      <c r="AJ203" s="233"/>
      <c r="AK203" s="233"/>
    </row>
    <row r="204" spans="27:37" s="113" customFormat="1" ht="15" customHeight="1" x14ac:dyDescent="0.3">
      <c r="AA204" s="102"/>
      <c r="AB204" s="237"/>
      <c r="AC204" s="237"/>
      <c r="AD204" s="1"/>
      <c r="AE204" s="237"/>
      <c r="AF204" s="1"/>
      <c r="AG204" s="1"/>
      <c r="AH204" s="233"/>
      <c r="AI204" s="237"/>
      <c r="AJ204" s="233"/>
      <c r="AK204" s="233"/>
    </row>
    <row r="205" spans="27:37" s="113" customFormat="1" ht="15" customHeight="1" x14ac:dyDescent="0.3">
      <c r="AA205" s="102"/>
      <c r="AB205" s="237"/>
      <c r="AC205" s="237"/>
      <c r="AD205" s="1"/>
      <c r="AE205" s="237"/>
      <c r="AF205" s="1"/>
      <c r="AG205" s="1"/>
      <c r="AH205" s="233"/>
      <c r="AI205" s="237"/>
      <c r="AJ205" s="233"/>
      <c r="AK205" s="233"/>
    </row>
    <row r="206" spans="27:37" s="113" customFormat="1" ht="15" customHeight="1" x14ac:dyDescent="0.3">
      <c r="AA206" s="102"/>
      <c r="AB206" s="237"/>
      <c r="AC206" s="237"/>
      <c r="AD206" s="1"/>
      <c r="AE206" s="237"/>
      <c r="AF206" s="1"/>
      <c r="AG206" s="1"/>
      <c r="AH206" s="233"/>
      <c r="AI206" s="237"/>
      <c r="AJ206" s="233"/>
      <c r="AK206" s="233"/>
    </row>
    <row r="207" spans="27:37" s="113" customFormat="1" ht="15" customHeight="1" x14ac:dyDescent="0.3">
      <c r="AA207" s="102"/>
      <c r="AB207" s="237"/>
      <c r="AC207" s="237"/>
      <c r="AD207" s="1"/>
      <c r="AE207" s="237"/>
      <c r="AF207" s="1"/>
      <c r="AG207" s="1"/>
      <c r="AH207" s="233"/>
      <c r="AI207" s="237"/>
      <c r="AJ207" s="233"/>
      <c r="AK207" s="233"/>
    </row>
    <row r="208" spans="27:37" s="113" customFormat="1" ht="15" customHeight="1" x14ac:dyDescent="0.3">
      <c r="AA208" s="102"/>
      <c r="AB208" s="237"/>
      <c r="AC208" s="237"/>
      <c r="AD208" s="1"/>
      <c r="AE208" s="237"/>
      <c r="AF208" s="1"/>
      <c r="AG208" s="1"/>
      <c r="AH208" s="233"/>
      <c r="AI208" s="237"/>
      <c r="AJ208" s="233"/>
      <c r="AK208" s="233"/>
    </row>
    <row r="209" spans="28:37" s="113" customFormat="1" ht="15" customHeight="1" x14ac:dyDescent="0.3">
      <c r="AB209" s="237"/>
      <c r="AC209" s="237"/>
      <c r="AD209" s="1"/>
      <c r="AE209" s="237"/>
      <c r="AF209" s="1"/>
      <c r="AG209" s="1"/>
      <c r="AH209" s="233"/>
      <c r="AI209" s="237"/>
      <c r="AJ209" s="233"/>
      <c r="AK209" s="233"/>
    </row>
    <row r="210" spans="28:37" s="113" customFormat="1" ht="15" customHeight="1" x14ac:dyDescent="0.3">
      <c r="AB210" s="237"/>
      <c r="AC210" s="237"/>
      <c r="AD210" s="1"/>
      <c r="AE210" s="237"/>
      <c r="AF210" s="1"/>
      <c r="AG210" s="1"/>
      <c r="AH210" s="233"/>
      <c r="AI210" s="237"/>
      <c r="AJ210" s="233"/>
      <c r="AK210" s="233"/>
    </row>
    <row r="211" spans="28:37" s="113" customFormat="1" ht="15" customHeight="1" x14ac:dyDescent="0.3">
      <c r="AB211" s="237"/>
      <c r="AC211" s="237"/>
      <c r="AD211" s="1"/>
      <c r="AE211" s="237"/>
      <c r="AF211" s="1"/>
      <c r="AG211" s="1"/>
      <c r="AH211" s="233"/>
      <c r="AI211" s="237"/>
      <c r="AJ211" s="233"/>
      <c r="AK211" s="233"/>
    </row>
    <row r="212" spans="28:37" s="113" customFormat="1" ht="15" customHeight="1" x14ac:dyDescent="0.3">
      <c r="AB212" s="237"/>
      <c r="AC212" s="237"/>
      <c r="AD212" s="1"/>
      <c r="AE212" s="237"/>
      <c r="AF212" s="1"/>
      <c r="AG212" s="1"/>
      <c r="AH212" s="233"/>
      <c r="AI212" s="237"/>
      <c r="AJ212" s="233"/>
      <c r="AK212" s="233"/>
    </row>
    <row r="213" spans="28:37" s="113" customFormat="1" ht="15" customHeight="1" x14ac:dyDescent="0.3">
      <c r="AB213" s="237"/>
      <c r="AC213" s="237"/>
      <c r="AD213" s="1"/>
      <c r="AE213" s="237"/>
      <c r="AF213" s="1"/>
      <c r="AG213" s="1"/>
      <c r="AH213" s="233"/>
      <c r="AI213" s="237"/>
      <c r="AJ213" s="233"/>
      <c r="AK213" s="233"/>
    </row>
    <row r="214" spans="28:37" s="113" customFormat="1" ht="15" customHeight="1" x14ac:dyDescent="0.3">
      <c r="AB214" s="237"/>
      <c r="AC214" s="237"/>
      <c r="AD214" s="1"/>
      <c r="AE214" s="237"/>
      <c r="AF214" s="1"/>
      <c r="AG214" s="1"/>
      <c r="AH214" s="233"/>
      <c r="AI214" s="237"/>
      <c r="AJ214" s="233"/>
      <c r="AK214" s="233"/>
    </row>
    <row r="215" spans="28:37" s="113" customFormat="1" ht="15" customHeight="1" x14ac:dyDescent="0.3">
      <c r="AB215" s="237"/>
      <c r="AC215" s="237"/>
      <c r="AD215" s="1"/>
      <c r="AE215" s="237"/>
      <c r="AF215" s="1"/>
      <c r="AG215" s="1"/>
      <c r="AH215" s="233"/>
      <c r="AI215" s="237"/>
      <c r="AJ215" s="233"/>
      <c r="AK215" s="233"/>
    </row>
    <row r="216" spans="28:37" s="113" customFormat="1" ht="15" customHeight="1" x14ac:dyDescent="0.3">
      <c r="AB216" s="237"/>
      <c r="AC216" s="237"/>
      <c r="AD216" s="1"/>
      <c r="AE216" s="237"/>
      <c r="AF216" s="1"/>
      <c r="AG216" s="1"/>
      <c r="AH216" s="233"/>
      <c r="AI216" s="237"/>
      <c r="AJ216" s="233"/>
      <c r="AK216" s="233"/>
    </row>
    <row r="217" spans="28:37" s="113" customFormat="1" ht="15" customHeight="1" x14ac:dyDescent="0.3">
      <c r="AB217" s="237"/>
      <c r="AC217" s="237"/>
      <c r="AD217" s="1"/>
      <c r="AE217" s="237"/>
      <c r="AF217" s="1"/>
      <c r="AG217" s="1"/>
      <c r="AH217" s="233"/>
      <c r="AI217" s="237"/>
      <c r="AJ217" s="233"/>
      <c r="AK217" s="233"/>
    </row>
    <row r="218" spans="28:37" s="113" customFormat="1" ht="15" customHeight="1" x14ac:dyDescent="0.3">
      <c r="AB218" s="237"/>
      <c r="AC218" s="237"/>
      <c r="AD218" s="1"/>
      <c r="AE218" s="237"/>
      <c r="AF218" s="1"/>
      <c r="AG218" s="1"/>
      <c r="AH218" s="233"/>
      <c r="AI218" s="237"/>
      <c r="AJ218" s="233"/>
      <c r="AK218" s="233"/>
    </row>
    <row r="219" spans="28:37" s="113" customFormat="1" ht="15" customHeight="1" x14ac:dyDescent="0.3">
      <c r="AB219" s="237"/>
      <c r="AC219" s="237"/>
      <c r="AD219" s="1"/>
      <c r="AE219" s="237"/>
      <c r="AF219" s="1"/>
      <c r="AG219" s="1"/>
      <c r="AH219" s="233"/>
      <c r="AI219" s="237"/>
      <c r="AJ219" s="233"/>
      <c r="AK219" s="233"/>
    </row>
    <row r="220" spans="28:37" s="113" customFormat="1" ht="15" customHeight="1" x14ac:dyDescent="0.3">
      <c r="AB220" s="237"/>
      <c r="AC220" s="237"/>
      <c r="AD220" s="1"/>
      <c r="AE220" s="237"/>
      <c r="AF220" s="1"/>
      <c r="AG220" s="1"/>
      <c r="AH220" s="233"/>
      <c r="AI220" s="237"/>
      <c r="AJ220" s="233"/>
      <c r="AK220" s="233"/>
    </row>
    <row r="221" spans="28:37" s="113" customFormat="1" ht="15" customHeight="1" x14ac:dyDescent="0.3">
      <c r="AB221" s="237"/>
      <c r="AC221" s="237"/>
      <c r="AD221" s="1"/>
      <c r="AE221" s="237"/>
      <c r="AF221" s="1"/>
      <c r="AG221" s="1"/>
      <c r="AH221" s="233"/>
      <c r="AI221" s="237"/>
      <c r="AJ221" s="233"/>
      <c r="AK221" s="233"/>
    </row>
    <row r="222" spans="28:37" s="113" customFormat="1" ht="15" customHeight="1" x14ac:dyDescent="0.3">
      <c r="AB222" s="237"/>
      <c r="AC222" s="237"/>
      <c r="AD222" s="1"/>
      <c r="AE222" s="237"/>
      <c r="AF222" s="1"/>
      <c r="AG222" s="1"/>
      <c r="AH222" s="233"/>
      <c r="AI222" s="237"/>
      <c r="AJ222" s="233"/>
      <c r="AK222" s="233"/>
    </row>
    <row r="223" spans="28:37" s="113" customFormat="1" ht="15" customHeight="1" x14ac:dyDescent="0.3">
      <c r="AB223" s="237"/>
      <c r="AC223" s="237"/>
      <c r="AD223" s="1"/>
      <c r="AE223" s="237"/>
      <c r="AF223" s="1"/>
      <c r="AG223" s="1"/>
      <c r="AH223" s="233"/>
      <c r="AI223" s="237"/>
      <c r="AJ223" s="233"/>
      <c r="AK223" s="233"/>
    </row>
    <row r="224" spans="28:37" s="113" customFormat="1" ht="15" customHeight="1" x14ac:dyDescent="0.3">
      <c r="AB224" s="237"/>
      <c r="AC224" s="237"/>
      <c r="AD224" s="1"/>
      <c r="AE224" s="237"/>
      <c r="AF224" s="1"/>
      <c r="AG224" s="1"/>
      <c r="AH224" s="233"/>
      <c r="AI224" s="237"/>
      <c r="AJ224" s="233"/>
      <c r="AK224" s="233"/>
    </row>
    <row r="225" spans="28:37" s="113" customFormat="1" ht="15" customHeight="1" x14ac:dyDescent="0.3">
      <c r="AB225" s="237"/>
      <c r="AC225" s="237"/>
      <c r="AD225" s="1"/>
      <c r="AE225" s="237"/>
      <c r="AF225" s="1"/>
      <c r="AG225" s="1"/>
      <c r="AH225" s="233"/>
      <c r="AI225" s="237"/>
      <c r="AJ225" s="233"/>
      <c r="AK225" s="233"/>
    </row>
    <row r="226" spans="28:37" s="113" customFormat="1" ht="15" customHeight="1" x14ac:dyDescent="0.3">
      <c r="AB226" s="237"/>
      <c r="AC226" s="237"/>
      <c r="AD226" s="1"/>
      <c r="AE226" s="237"/>
      <c r="AF226" s="1"/>
      <c r="AG226" s="1"/>
      <c r="AH226" s="233"/>
      <c r="AI226" s="237"/>
      <c r="AJ226" s="233"/>
      <c r="AK226" s="233"/>
    </row>
    <row r="227" spans="28:37" s="113" customFormat="1" ht="15" customHeight="1" x14ac:dyDescent="0.3">
      <c r="AB227" s="237"/>
      <c r="AC227" s="237"/>
      <c r="AD227" s="1"/>
      <c r="AE227" s="237"/>
      <c r="AF227" s="1"/>
      <c r="AG227" s="1"/>
      <c r="AH227" s="233"/>
      <c r="AI227" s="237"/>
      <c r="AJ227" s="233"/>
      <c r="AK227" s="233"/>
    </row>
    <row r="228" spans="28:37" s="113" customFormat="1" ht="15" customHeight="1" x14ac:dyDescent="0.3">
      <c r="AB228" s="237"/>
      <c r="AC228" s="237"/>
      <c r="AD228" s="1"/>
      <c r="AE228" s="237"/>
      <c r="AF228" s="1"/>
      <c r="AG228" s="1"/>
      <c r="AH228" s="233"/>
      <c r="AI228" s="237"/>
      <c r="AJ228" s="233"/>
      <c r="AK228" s="233"/>
    </row>
    <row r="229" spans="28:37" s="113" customFormat="1" ht="15" customHeight="1" x14ac:dyDescent="0.3">
      <c r="AB229" s="237"/>
      <c r="AC229" s="237"/>
      <c r="AD229" s="1"/>
      <c r="AE229" s="237"/>
      <c r="AF229" s="1"/>
      <c r="AG229" s="1"/>
      <c r="AH229" s="233"/>
      <c r="AI229" s="237"/>
      <c r="AJ229" s="233"/>
      <c r="AK229" s="233"/>
    </row>
    <row r="230" spans="28:37" s="113" customFormat="1" ht="15" customHeight="1" x14ac:dyDescent="0.3">
      <c r="AB230" s="237"/>
      <c r="AC230" s="237"/>
      <c r="AD230" s="1"/>
      <c r="AE230" s="237"/>
      <c r="AF230" s="1"/>
      <c r="AG230" s="1"/>
      <c r="AH230" s="233"/>
      <c r="AI230" s="237"/>
      <c r="AJ230" s="233"/>
      <c r="AK230" s="233"/>
    </row>
    <row r="231" spans="28:37" s="113" customFormat="1" ht="15" customHeight="1" x14ac:dyDescent="0.3">
      <c r="AB231" s="237"/>
      <c r="AC231" s="237"/>
      <c r="AD231" s="1"/>
      <c r="AE231" s="237"/>
      <c r="AF231" s="1"/>
      <c r="AG231" s="1"/>
      <c r="AH231" s="233"/>
      <c r="AI231" s="237"/>
      <c r="AJ231" s="233"/>
      <c r="AK231" s="233"/>
    </row>
    <row r="232" spans="28:37" s="113" customFormat="1" ht="15" customHeight="1" x14ac:dyDescent="0.3">
      <c r="AB232" s="237"/>
      <c r="AC232" s="237"/>
      <c r="AD232" s="1"/>
      <c r="AE232" s="237"/>
      <c r="AF232" s="1"/>
      <c r="AG232" s="1"/>
      <c r="AH232" s="233"/>
      <c r="AI232" s="237"/>
      <c r="AJ232" s="233"/>
      <c r="AK232" s="233"/>
    </row>
    <row r="233" spans="28:37" s="113" customFormat="1" ht="15" customHeight="1" x14ac:dyDescent="0.3">
      <c r="AB233" s="237"/>
      <c r="AC233" s="237"/>
      <c r="AD233" s="1"/>
      <c r="AE233" s="237"/>
      <c r="AF233" s="1"/>
      <c r="AG233" s="1"/>
      <c r="AH233" s="233"/>
      <c r="AI233" s="237"/>
      <c r="AJ233" s="233"/>
      <c r="AK233" s="233"/>
    </row>
    <row r="234" spans="28:37" s="113" customFormat="1" ht="15" customHeight="1" x14ac:dyDescent="0.3">
      <c r="AB234" s="237"/>
      <c r="AC234" s="237"/>
      <c r="AD234" s="1"/>
      <c r="AE234" s="237"/>
      <c r="AF234" s="1"/>
      <c r="AG234" s="1"/>
      <c r="AH234" s="233"/>
      <c r="AI234" s="237"/>
      <c r="AJ234" s="233"/>
      <c r="AK234" s="233"/>
    </row>
    <row r="235" spans="28:37" s="113" customFormat="1" ht="15" customHeight="1" x14ac:dyDescent="0.3">
      <c r="AB235" s="237"/>
      <c r="AC235" s="237"/>
      <c r="AD235" s="1"/>
      <c r="AE235" s="237"/>
      <c r="AF235" s="1"/>
      <c r="AG235" s="1"/>
      <c r="AH235" s="233"/>
      <c r="AI235" s="237"/>
      <c r="AJ235" s="233"/>
      <c r="AK235" s="233"/>
    </row>
    <row r="236" spans="28:37" s="113" customFormat="1" ht="15" customHeight="1" x14ac:dyDescent="0.3">
      <c r="AB236" s="237"/>
      <c r="AC236" s="237"/>
      <c r="AD236" s="1"/>
      <c r="AE236" s="237"/>
      <c r="AF236" s="1"/>
      <c r="AG236" s="1"/>
      <c r="AH236" s="233"/>
      <c r="AI236" s="237"/>
      <c r="AJ236" s="233"/>
      <c r="AK236" s="233"/>
    </row>
    <row r="237" spans="28:37" s="113" customFormat="1" ht="15" customHeight="1" x14ac:dyDescent="0.3">
      <c r="AB237" s="237"/>
      <c r="AC237" s="237"/>
      <c r="AD237" s="1"/>
      <c r="AE237" s="237"/>
      <c r="AF237" s="1"/>
      <c r="AG237" s="1"/>
      <c r="AH237" s="233"/>
      <c r="AI237" s="237"/>
      <c r="AJ237" s="233"/>
      <c r="AK237" s="233"/>
    </row>
    <row r="238" spans="28:37" s="113" customFormat="1" ht="15" customHeight="1" x14ac:dyDescent="0.3">
      <c r="AB238" s="237"/>
      <c r="AC238" s="237"/>
      <c r="AD238" s="1"/>
      <c r="AE238" s="237"/>
      <c r="AF238" s="1"/>
      <c r="AG238" s="1"/>
      <c r="AH238" s="233"/>
      <c r="AI238" s="237"/>
      <c r="AJ238" s="233"/>
      <c r="AK238" s="233"/>
    </row>
    <row r="239" spans="28:37" s="113" customFormat="1" ht="15" customHeight="1" x14ac:dyDescent="0.3">
      <c r="AB239" s="237"/>
      <c r="AC239" s="237"/>
      <c r="AD239" s="1"/>
      <c r="AE239" s="237"/>
      <c r="AF239" s="1"/>
      <c r="AG239" s="1"/>
      <c r="AH239" s="233"/>
      <c r="AI239" s="237"/>
      <c r="AJ239" s="233"/>
      <c r="AK239" s="233"/>
    </row>
    <row r="240" spans="28:37" s="113" customFormat="1" ht="15" customHeight="1" x14ac:dyDescent="0.3">
      <c r="AB240" s="237"/>
      <c r="AC240" s="237"/>
      <c r="AD240" s="1"/>
      <c r="AE240" s="237"/>
      <c r="AF240" s="1"/>
      <c r="AG240" s="1"/>
      <c r="AH240" s="233"/>
      <c r="AI240" s="237"/>
      <c r="AJ240" s="233"/>
      <c r="AK240" s="233"/>
    </row>
    <row r="241" spans="27:37" s="113" customFormat="1" ht="15" customHeight="1" x14ac:dyDescent="0.3">
      <c r="AA241" s="102"/>
      <c r="AB241" s="237"/>
      <c r="AC241" s="237"/>
      <c r="AD241" s="1"/>
      <c r="AE241" s="237"/>
      <c r="AF241" s="1"/>
      <c r="AG241" s="1"/>
      <c r="AH241" s="233"/>
      <c r="AI241" s="237"/>
      <c r="AJ241" s="233"/>
      <c r="AK241" s="233"/>
    </row>
    <row r="242" spans="27:37" s="113" customFormat="1" ht="15" customHeight="1" x14ac:dyDescent="0.3">
      <c r="AA242" s="102"/>
      <c r="AB242" s="237"/>
      <c r="AC242" s="237"/>
      <c r="AD242" s="1"/>
      <c r="AE242" s="237"/>
      <c r="AF242" s="1"/>
      <c r="AG242" s="1"/>
      <c r="AH242" s="233"/>
      <c r="AI242" s="237"/>
      <c r="AJ242" s="233"/>
      <c r="AK242" s="233"/>
    </row>
    <row r="243" spans="27:37" s="113" customFormat="1" ht="15" customHeight="1" x14ac:dyDescent="0.3">
      <c r="AA243" s="102"/>
      <c r="AB243" s="237"/>
      <c r="AC243" s="237"/>
      <c r="AD243" s="1"/>
      <c r="AE243" s="237"/>
      <c r="AF243" s="1"/>
      <c r="AG243" s="1"/>
      <c r="AH243" s="233"/>
      <c r="AI243" s="237"/>
      <c r="AJ243" s="233"/>
      <c r="AK243" s="233"/>
    </row>
    <row r="244" spans="27:37" s="113" customFormat="1" ht="15" customHeight="1" x14ac:dyDescent="0.3">
      <c r="AA244" s="102"/>
      <c r="AB244" s="237"/>
      <c r="AC244" s="237"/>
      <c r="AD244" s="1"/>
      <c r="AE244" s="237"/>
      <c r="AF244" s="1"/>
      <c r="AG244" s="1"/>
      <c r="AH244" s="233"/>
      <c r="AI244" s="237"/>
      <c r="AJ244" s="233"/>
      <c r="AK244" s="233"/>
    </row>
    <row r="245" spans="27:37" s="113" customFormat="1" ht="15" customHeight="1" x14ac:dyDescent="0.3">
      <c r="AA245" s="102"/>
      <c r="AB245" s="237"/>
      <c r="AC245" s="237"/>
      <c r="AD245" s="1"/>
      <c r="AE245" s="237"/>
      <c r="AF245" s="1"/>
      <c r="AG245" s="1"/>
      <c r="AH245" s="233"/>
      <c r="AI245" s="237"/>
      <c r="AJ245" s="233"/>
      <c r="AK245" s="233"/>
    </row>
    <row r="246" spans="27:37" s="113" customFormat="1" ht="15" customHeight="1" x14ac:dyDescent="0.3">
      <c r="AA246" s="247"/>
      <c r="AB246" s="237"/>
      <c r="AC246" s="237"/>
      <c r="AD246" s="1"/>
      <c r="AE246" s="237"/>
      <c r="AF246" s="1"/>
      <c r="AG246" s="1"/>
      <c r="AH246" s="233"/>
      <c r="AI246" s="237"/>
      <c r="AJ246" s="233"/>
      <c r="AK246" s="233"/>
    </row>
    <row r="247" spans="27:37" s="113" customFormat="1" ht="15" customHeight="1" x14ac:dyDescent="0.3">
      <c r="AA247" s="102"/>
      <c r="AB247" s="237"/>
      <c r="AC247" s="237"/>
      <c r="AD247" s="1"/>
      <c r="AE247" s="237"/>
      <c r="AF247" s="1"/>
      <c r="AG247" s="1"/>
      <c r="AH247" s="233"/>
      <c r="AI247" s="237"/>
      <c r="AJ247" s="233"/>
      <c r="AK247" s="233"/>
    </row>
    <row r="248" spans="27:37" s="113" customFormat="1" ht="15" customHeight="1" x14ac:dyDescent="0.3">
      <c r="AA248" s="102"/>
      <c r="AB248" s="237"/>
      <c r="AC248" s="237"/>
      <c r="AD248" s="1"/>
      <c r="AE248" s="237"/>
      <c r="AF248" s="1"/>
      <c r="AG248" s="1"/>
      <c r="AH248" s="233"/>
      <c r="AI248" s="237"/>
      <c r="AJ248" s="233"/>
      <c r="AK248" s="233"/>
    </row>
    <row r="249" spans="27:37" s="113" customFormat="1" ht="15" customHeight="1" x14ac:dyDescent="0.3">
      <c r="AA249" s="102"/>
      <c r="AB249" s="237"/>
      <c r="AC249" s="237"/>
      <c r="AD249" s="1"/>
      <c r="AE249" s="237"/>
      <c r="AF249" s="1"/>
      <c r="AG249" s="1"/>
      <c r="AH249" s="233"/>
      <c r="AI249" s="237"/>
      <c r="AJ249" s="233"/>
      <c r="AK249" s="233"/>
    </row>
    <row r="250" spans="27:37" s="113" customFormat="1" ht="15" customHeight="1" x14ac:dyDescent="0.3">
      <c r="AA250" s="102"/>
      <c r="AB250" s="237"/>
      <c r="AC250" s="237"/>
      <c r="AD250" s="1"/>
      <c r="AE250" s="237"/>
      <c r="AF250" s="1"/>
      <c r="AG250" s="1"/>
      <c r="AH250" s="233"/>
      <c r="AI250" s="237"/>
      <c r="AJ250" s="233"/>
      <c r="AK250" s="233"/>
    </row>
    <row r="251" spans="27:37" s="113" customFormat="1" ht="15" customHeight="1" x14ac:dyDescent="0.3">
      <c r="AA251" s="102"/>
      <c r="AB251" s="237"/>
      <c r="AC251" s="237"/>
      <c r="AD251" s="1"/>
      <c r="AE251" s="237"/>
      <c r="AF251" s="1"/>
      <c r="AG251" s="1"/>
      <c r="AH251" s="233"/>
      <c r="AI251" s="237"/>
      <c r="AJ251" s="233"/>
      <c r="AK251" s="233"/>
    </row>
    <row r="252" spans="27:37" s="113" customFormat="1" ht="15" customHeight="1" x14ac:dyDescent="0.3">
      <c r="AA252" s="102"/>
      <c r="AB252" s="237"/>
      <c r="AC252" s="237"/>
      <c r="AD252" s="1"/>
      <c r="AE252" s="237"/>
      <c r="AF252" s="1"/>
      <c r="AG252" s="1"/>
      <c r="AH252" s="233"/>
      <c r="AI252" s="237"/>
      <c r="AJ252" s="233"/>
      <c r="AK252" s="233"/>
    </row>
    <row r="253" spans="27:37" s="113" customFormat="1" ht="15" customHeight="1" x14ac:dyDescent="0.3">
      <c r="AA253" s="102"/>
      <c r="AB253" s="237"/>
      <c r="AC253" s="237"/>
      <c r="AD253" s="1"/>
      <c r="AE253" s="237"/>
      <c r="AF253" s="1"/>
      <c r="AG253" s="1"/>
      <c r="AH253" s="233"/>
      <c r="AI253" s="237"/>
      <c r="AJ253" s="233"/>
      <c r="AK253" s="233"/>
    </row>
    <row r="254" spans="27:37" s="113" customFormat="1" ht="15" customHeight="1" x14ac:dyDescent="0.3">
      <c r="AA254" s="102"/>
      <c r="AB254" s="237"/>
      <c r="AC254" s="237"/>
      <c r="AD254" s="1"/>
      <c r="AE254" s="237"/>
      <c r="AF254" s="1"/>
      <c r="AG254" s="1"/>
      <c r="AH254" s="233"/>
      <c r="AI254" s="237"/>
      <c r="AJ254" s="233"/>
      <c r="AK254" s="233"/>
    </row>
    <row r="255" spans="27:37" s="113" customFormat="1" ht="15" customHeight="1" x14ac:dyDescent="0.3">
      <c r="AA255" s="102"/>
      <c r="AB255" s="237"/>
      <c r="AC255" s="237"/>
      <c r="AD255" s="1"/>
      <c r="AE255" s="237"/>
      <c r="AF255" s="1"/>
      <c r="AG255" s="1"/>
      <c r="AH255" s="233"/>
      <c r="AI255" s="237"/>
      <c r="AJ255" s="233"/>
      <c r="AK255" s="233"/>
    </row>
    <row r="256" spans="27:37" s="113" customFormat="1" ht="15" customHeight="1" x14ac:dyDescent="0.3">
      <c r="AA256" s="102"/>
      <c r="AB256" s="237"/>
      <c r="AC256" s="237"/>
      <c r="AD256" s="1"/>
      <c r="AE256" s="237"/>
      <c r="AF256" s="1"/>
      <c r="AG256" s="1"/>
      <c r="AH256" s="233"/>
      <c r="AI256" s="237"/>
      <c r="AJ256" s="233"/>
      <c r="AK256" s="233"/>
    </row>
    <row r="257" spans="28:37" s="113" customFormat="1" ht="15" customHeight="1" x14ac:dyDescent="0.3">
      <c r="AB257" s="237"/>
      <c r="AC257" s="237"/>
      <c r="AD257" s="1"/>
      <c r="AE257" s="237"/>
      <c r="AF257" s="1"/>
      <c r="AG257" s="1"/>
      <c r="AH257" s="233"/>
      <c r="AI257" s="237"/>
      <c r="AJ257" s="233"/>
      <c r="AK257" s="233"/>
    </row>
    <row r="258" spans="28:37" s="113" customFormat="1" ht="15" customHeight="1" x14ac:dyDescent="0.3">
      <c r="AB258" s="237"/>
      <c r="AC258" s="237"/>
      <c r="AD258" s="1"/>
      <c r="AE258" s="237"/>
      <c r="AF258" s="1"/>
      <c r="AG258" s="1"/>
      <c r="AH258" s="233"/>
      <c r="AI258" s="237"/>
      <c r="AJ258" s="233"/>
      <c r="AK258" s="233"/>
    </row>
    <row r="259" spans="28:37" s="113" customFormat="1" ht="15" customHeight="1" x14ac:dyDescent="0.3">
      <c r="AB259" s="237"/>
      <c r="AC259" s="237"/>
      <c r="AD259" s="1"/>
      <c r="AE259" s="237"/>
      <c r="AF259" s="1"/>
      <c r="AG259" s="1"/>
      <c r="AH259" s="233"/>
      <c r="AI259" s="237"/>
      <c r="AJ259" s="233"/>
      <c r="AK259" s="233"/>
    </row>
    <row r="260" spans="28:37" s="113" customFormat="1" ht="15" customHeight="1" x14ac:dyDescent="0.3">
      <c r="AB260" s="237"/>
      <c r="AC260" s="237"/>
      <c r="AD260" s="1"/>
      <c r="AE260" s="237"/>
      <c r="AF260" s="1"/>
      <c r="AG260" s="1"/>
      <c r="AH260" s="233"/>
      <c r="AI260" s="237"/>
      <c r="AJ260" s="233"/>
      <c r="AK260" s="233"/>
    </row>
    <row r="261" spans="28:37" s="113" customFormat="1" ht="15" customHeight="1" x14ac:dyDescent="0.3">
      <c r="AB261" s="237"/>
      <c r="AC261" s="237"/>
      <c r="AD261" s="1"/>
      <c r="AE261" s="237"/>
      <c r="AF261" s="1"/>
      <c r="AG261" s="1"/>
      <c r="AH261" s="233"/>
      <c r="AI261" s="237"/>
      <c r="AJ261" s="233"/>
      <c r="AK261" s="233"/>
    </row>
    <row r="262" spans="28:37" s="113" customFormat="1" ht="15" customHeight="1" x14ac:dyDescent="0.3">
      <c r="AB262" s="237"/>
      <c r="AC262" s="237"/>
      <c r="AD262" s="1"/>
      <c r="AE262" s="237"/>
      <c r="AF262" s="1"/>
      <c r="AG262" s="1"/>
      <c r="AH262" s="233"/>
      <c r="AI262" s="237"/>
      <c r="AJ262" s="233"/>
      <c r="AK262" s="233"/>
    </row>
    <row r="263" spans="28:37" s="113" customFormat="1" ht="15" customHeight="1" x14ac:dyDescent="0.3">
      <c r="AB263" s="237"/>
      <c r="AC263" s="237"/>
      <c r="AD263" s="1"/>
      <c r="AE263" s="237"/>
      <c r="AF263" s="1"/>
      <c r="AG263" s="1"/>
      <c r="AH263" s="233"/>
      <c r="AI263" s="237"/>
      <c r="AJ263" s="233"/>
      <c r="AK263" s="233"/>
    </row>
    <row r="264" spans="28:37" s="113" customFormat="1" ht="15" customHeight="1" x14ac:dyDescent="0.3">
      <c r="AB264" s="237"/>
      <c r="AC264" s="237"/>
      <c r="AD264" s="1"/>
      <c r="AE264" s="237"/>
      <c r="AF264" s="1"/>
      <c r="AG264" s="1"/>
      <c r="AH264" s="233"/>
      <c r="AI264" s="237"/>
      <c r="AJ264" s="233"/>
      <c r="AK264" s="233"/>
    </row>
    <row r="265" spans="28:37" s="113" customFormat="1" ht="15" customHeight="1" x14ac:dyDescent="0.3">
      <c r="AB265" s="237"/>
      <c r="AC265" s="237"/>
      <c r="AD265" s="1"/>
      <c r="AE265" s="237"/>
      <c r="AF265" s="1"/>
      <c r="AG265" s="1"/>
      <c r="AH265" s="233"/>
      <c r="AI265" s="237"/>
      <c r="AJ265" s="233"/>
      <c r="AK265" s="233"/>
    </row>
    <row r="266" spans="28:37" s="113" customFormat="1" ht="15" customHeight="1" x14ac:dyDescent="0.3">
      <c r="AB266" s="237"/>
      <c r="AC266" s="237"/>
      <c r="AD266" s="1"/>
      <c r="AE266" s="237"/>
      <c r="AF266" s="1"/>
      <c r="AG266" s="1"/>
      <c r="AH266" s="233"/>
      <c r="AI266" s="237"/>
      <c r="AJ266" s="233"/>
      <c r="AK266" s="233"/>
    </row>
    <row r="267" spans="28:37" s="113" customFormat="1" ht="15" customHeight="1" x14ac:dyDescent="0.3">
      <c r="AB267" s="237"/>
      <c r="AC267" s="237"/>
      <c r="AD267" s="1"/>
      <c r="AE267" s="237"/>
      <c r="AF267" s="1"/>
      <c r="AG267" s="1"/>
      <c r="AH267" s="233"/>
      <c r="AI267" s="237"/>
      <c r="AJ267" s="233"/>
      <c r="AK267" s="233"/>
    </row>
    <row r="268" spans="28:37" s="113" customFormat="1" ht="15" customHeight="1" x14ac:dyDescent="0.3">
      <c r="AB268" s="237"/>
      <c r="AC268" s="237"/>
      <c r="AD268" s="1"/>
      <c r="AE268" s="237"/>
      <c r="AF268" s="1"/>
      <c r="AG268" s="1"/>
      <c r="AH268" s="233"/>
      <c r="AI268" s="237"/>
      <c r="AJ268" s="233"/>
      <c r="AK268" s="233"/>
    </row>
    <row r="269" spans="28:37" s="113" customFormat="1" ht="15" customHeight="1" x14ac:dyDescent="0.3">
      <c r="AB269" s="237"/>
      <c r="AC269" s="237"/>
      <c r="AD269" s="1"/>
      <c r="AE269" s="237"/>
      <c r="AF269" s="1"/>
      <c r="AG269" s="1"/>
      <c r="AH269" s="233"/>
      <c r="AI269" s="237"/>
      <c r="AJ269" s="233"/>
      <c r="AK269" s="233"/>
    </row>
    <row r="270" spans="28:37" s="113" customFormat="1" ht="15" customHeight="1" x14ac:dyDescent="0.3">
      <c r="AB270" s="237"/>
      <c r="AC270" s="237"/>
      <c r="AD270" s="1"/>
      <c r="AE270" s="237"/>
      <c r="AF270" s="1"/>
      <c r="AG270" s="1"/>
      <c r="AH270" s="233"/>
      <c r="AI270" s="237"/>
      <c r="AJ270" s="233"/>
      <c r="AK270" s="233"/>
    </row>
    <row r="271" spans="28:37" s="113" customFormat="1" ht="15" customHeight="1" x14ac:dyDescent="0.3">
      <c r="AB271" s="237"/>
      <c r="AC271" s="237"/>
      <c r="AD271" s="1"/>
      <c r="AE271" s="237"/>
      <c r="AF271" s="1"/>
      <c r="AG271" s="1"/>
      <c r="AH271" s="233"/>
      <c r="AI271" s="237"/>
      <c r="AJ271" s="233"/>
      <c r="AK271" s="233"/>
    </row>
    <row r="272" spans="28:37" s="113" customFormat="1" ht="15" customHeight="1" x14ac:dyDescent="0.3">
      <c r="AB272" s="237"/>
      <c r="AC272" s="237"/>
      <c r="AD272" s="1"/>
      <c r="AE272" s="237"/>
      <c r="AF272" s="1"/>
      <c r="AG272" s="1"/>
      <c r="AH272" s="233"/>
      <c r="AI272" s="237"/>
      <c r="AJ272" s="233"/>
      <c r="AK272" s="233"/>
    </row>
    <row r="273" spans="28:37" s="113" customFormat="1" ht="15" customHeight="1" x14ac:dyDescent="0.3">
      <c r="AB273" s="237"/>
      <c r="AC273" s="237"/>
      <c r="AD273" s="1"/>
      <c r="AE273" s="237"/>
      <c r="AF273" s="1"/>
      <c r="AG273" s="1"/>
      <c r="AH273" s="233"/>
      <c r="AI273" s="237"/>
      <c r="AJ273" s="233"/>
      <c r="AK273" s="233"/>
    </row>
    <row r="274" spans="28:37" s="113" customFormat="1" ht="15" customHeight="1" x14ac:dyDescent="0.3">
      <c r="AB274" s="237"/>
      <c r="AC274" s="237"/>
      <c r="AD274" s="1"/>
      <c r="AE274" s="237"/>
      <c r="AF274" s="1"/>
      <c r="AG274" s="1"/>
      <c r="AH274" s="233"/>
      <c r="AI274" s="237"/>
      <c r="AJ274" s="233"/>
      <c r="AK274" s="233"/>
    </row>
    <row r="275" spans="28:37" s="113" customFormat="1" ht="15" customHeight="1" x14ac:dyDescent="0.3">
      <c r="AB275" s="237"/>
      <c r="AC275" s="237"/>
      <c r="AD275" s="1"/>
      <c r="AE275" s="237"/>
      <c r="AF275" s="1"/>
      <c r="AG275" s="1"/>
      <c r="AH275" s="233"/>
      <c r="AI275" s="237"/>
      <c r="AJ275" s="233"/>
      <c r="AK275" s="233"/>
    </row>
    <row r="276" spans="28:37" s="113" customFormat="1" ht="15" customHeight="1" x14ac:dyDescent="0.3">
      <c r="AB276" s="237"/>
      <c r="AC276" s="237"/>
      <c r="AD276" s="1"/>
      <c r="AE276" s="237"/>
      <c r="AF276" s="1"/>
      <c r="AG276" s="1"/>
      <c r="AH276" s="233"/>
      <c r="AI276" s="237"/>
      <c r="AJ276" s="233"/>
      <c r="AK276" s="233"/>
    </row>
    <row r="277" spans="28:37" s="113" customFormat="1" ht="15" customHeight="1" x14ac:dyDescent="0.3">
      <c r="AB277" s="237"/>
      <c r="AC277" s="237"/>
      <c r="AD277" s="1"/>
      <c r="AE277" s="237"/>
      <c r="AF277" s="1"/>
      <c r="AG277" s="1"/>
      <c r="AH277" s="233"/>
      <c r="AI277" s="237"/>
      <c r="AJ277" s="233"/>
      <c r="AK277" s="233"/>
    </row>
    <row r="278" spans="28:37" s="113" customFormat="1" ht="15" customHeight="1" x14ac:dyDescent="0.3">
      <c r="AB278" s="237"/>
      <c r="AC278" s="237"/>
      <c r="AD278" s="1"/>
      <c r="AE278" s="237"/>
      <c r="AF278" s="1"/>
      <c r="AG278" s="1"/>
      <c r="AH278" s="233"/>
      <c r="AI278" s="237"/>
      <c r="AJ278" s="233"/>
      <c r="AK278" s="233"/>
    </row>
    <row r="279" spans="28:37" s="113" customFormat="1" ht="15" customHeight="1" x14ac:dyDescent="0.3">
      <c r="AB279" s="237"/>
      <c r="AC279" s="237"/>
      <c r="AD279" s="1"/>
      <c r="AE279" s="237"/>
      <c r="AF279" s="1"/>
      <c r="AG279" s="1"/>
      <c r="AH279" s="233"/>
      <c r="AI279" s="237"/>
      <c r="AJ279" s="233"/>
      <c r="AK279" s="233"/>
    </row>
    <row r="280" spans="28:37" s="113" customFormat="1" ht="15" customHeight="1" x14ac:dyDescent="0.3">
      <c r="AB280" s="237"/>
      <c r="AC280" s="237"/>
      <c r="AD280" s="1"/>
      <c r="AE280" s="237"/>
      <c r="AF280" s="1"/>
      <c r="AG280" s="1"/>
      <c r="AH280" s="233"/>
      <c r="AI280" s="237"/>
      <c r="AJ280" s="233"/>
      <c r="AK280" s="233"/>
    </row>
    <row r="281" spans="28:37" s="113" customFormat="1" ht="15" customHeight="1" x14ac:dyDescent="0.3">
      <c r="AB281" s="237"/>
      <c r="AC281" s="237"/>
      <c r="AD281" s="1"/>
      <c r="AE281" s="237"/>
      <c r="AF281" s="1"/>
      <c r="AG281" s="1"/>
      <c r="AH281" s="233"/>
      <c r="AI281" s="237"/>
      <c r="AJ281" s="233"/>
      <c r="AK281" s="233"/>
    </row>
    <row r="282" spans="28:37" s="113" customFormat="1" ht="15" customHeight="1" x14ac:dyDescent="0.3">
      <c r="AB282" s="237"/>
      <c r="AC282" s="237"/>
      <c r="AD282" s="1"/>
      <c r="AE282" s="237"/>
      <c r="AF282" s="1"/>
      <c r="AG282" s="1"/>
      <c r="AH282" s="233"/>
      <c r="AI282" s="237"/>
      <c r="AJ282" s="233"/>
      <c r="AK282" s="233"/>
    </row>
    <row r="283" spans="28:37" s="113" customFormat="1" ht="15" customHeight="1" x14ac:dyDescent="0.3">
      <c r="AB283" s="237"/>
      <c r="AC283" s="237"/>
      <c r="AD283" s="1"/>
      <c r="AE283" s="237"/>
      <c r="AF283" s="1"/>
      <c r="AG283" s="1"/>
      <c r="AH283" s="233"/>
      <c r="AI283" s="237"/>
      <c r="AJ283" s="233"/>
      <c r="AK283" s="233"/>
    </row>
    <row r="284" spans="28:37" s="113" customFormat="1" ht="15" customHeight="1" x14ac:dyDescent="0.3">
      <c r="AB284" s="237"/>
      <c r="AC284" s="237"/>
      <c r="AD284" s="1"/>
      <c r="AE284" s="237"/>
      <c r="AF284" s="1"/>
      <c r="AG284" s="1"/>
      <c r="AH284" s="233"/>
      <c r="AI284" s="237"/>
      <c r="AJ284" s="233"/>
      <c r="AK284" s="233"/>
    </row>
    <row r="285" spans="28:37" s="113" customFormat="1" ht="15" customHeight="1" x14ac:dyDescent="0.3">
      <c r="AB285" s="237"/>
      <c r="AC285" s="237"/>
      <c r="AD285" s="1"/>
      <c r="AE285" s="237"/>
      <c r="AF285" s="1"/>
      <c r="AG285" s="1"/>
      <c r="AH285" s="233"/>
      <c r="AI285" s="237"/>
      <c r="AJ285" s="233"/>
      <c r="AK285" s="233"/>
    </row>
    <row r="286" spans="28:37" s="113" customFormat="1" ht="15" customHeight="1" x14ac:dyDescent="0.3">
      <c r="AB286" s="237"/>
      <c r="AC286" s="237"/>
      <c r="AD286" s="1"/>
      <c r="AE286" s="237"/>
      <c r="AF286" s="1"/>
      <c r="AG286" s="1"/>
      <c r="AH286" s="233"/>
      <c r="AI286" s="237"/>
      <c r="AJ286" s="233"/>
      <c r="AK286" s="233"/>
    </row>
    <row r="287" spans="28:37" s="113" customFormat="1" ht="15" customHeight="1" x14ac:dyDescent="0.3">
      <c r="AB287" s="237"/>
      <c r="AC287" s="237"/>
      <c r="AD287" s="1"/>
      <c r="AE287" s="237"/>
      <c r="AF287" s="1"/>
      <c r="AG287" s="1"/>
      <c r="AH287" s="233"/>
      <c r="AI287" s="237"/>
      <c r="AJ287" s="233"/>
      <c r="AK287" s="233"/>
    </row>
    <row r="288" spans="28:37" s="113" customFormat="1" ht="15" customHeight="1" x14ac:dyDescent="0.3">
      <c r="AB288" s="237"/>
      <c r="AC288" s="237"/>
      <c r="AD288" s="1"/>
      <c r="AE288" s="237"/>
      <c r="AF288" s="1"/>
      <c r="AG288" s="1"/>
      <c r="AH288" s="233"/>
      <c r="AI288" s="237"/>
      <c r="AJ288" s="233"/>
      <c r="AK288" s="233"/>
    </row>
    <row r="289" spans="28:37" s="113" customFormat="1" ht="15" customHeight="1" x14ac:dyDescent="0.3">
      <c r="AB289" s="237"/>
      <c r="AC289" s="237"/>
      <c r="AD289" s="1"/>
      <c r="AE289" s="237"/>
      <c r="AF289" s="1"/>
      <c r="AG289" s="1"/>
      <c r="AH289" s="233"/>
      <c r="AI289" s="237"/>
      <c r="AJ289" s="233"/>
      <c r="AK289" s="233"/>
    </row>
    <row r="290" spans="28:37" s="113" customFormat="1" ht="15" customHeight="1" x14ac:dyDescent="0.3">
      <c r="AB290" s="237"/>
      <c r="AC290" s="237"/>
      <c r="AD290" s="1"/>
      <c r="AE290" s="237"/>
      <c r="AF290" s="1"/>
      <c r="AG290" s="1"/>
      <c r="AH290" s="233"/>
      <c r="AI290" s="237"/>
      <c r="AJ290" s="233"/>
      <c r="AK290" s="233"/>
    </row>
    <row r="291" spans="28:37" s="113" customFormat="1" ht="15" customHeight="1" x14ac:dyDescent="0.3">
      <c r="AB291" s="237"/>
      <c r="AC291" s="237"/>
      <c r="AD291" s="1"/>
      <c r="AE291" s="237"/>
      <c r="AF291" s="1"/>
      <c r="AG291" s="1"/>
      <c r="AH291" s="233"/>
      <c r="AI291" s="237"/>
      <c r="AJ291" s="233"/>
      <c r="AK291" s="233"/>
    </row>
    <row r="292" spans="28:37" s="113" customFormat="1" ht="15" customHeight="1" x14ac:dyDescent="0.3">
      <c r="AB292" s="237"/>
      <c r="AC292" s="237"/>
      <c r="AD292" s="1"/>
      <c r="AE292" s="237"/>
      <c r="AF292" s="1"/>
      <c r="AG292" s="1"/>
      <c r="AH292" s="233"/>
      <c r="AI292" s="237"/>
      <c r="AJ292" s="233"/>
      <c r="AK292" s="233"/>
    </row>
    <row r="293" spans="28:37" s="113" customFormat="1" ht="15" customHeight="1" x14ac:dyDescent="0.3">
      <c r="AB293" s="237"/>
      <c r="AC293" s="237"/>
      <c r="AD293" s="1"/>
      <c r="AE293" s="237"/>
      <c r="AF293" s="1"/>
      <c r="AG293" s="1"/>
      <c r="AH293" s="233"/>
      <c r="AI293" s="237"/>
      <c r="AJ293" s="233"/>
      <c r="AK293" s="233"/>
    </row>
    <row r="294" spans="28:37" s="113" customFormat="1" ht="15" customHeight="1" x14ac:dyDescent="0.3">
      <c r="AB294" s="237"/>
      <c r="AC294" s="237"/>
      <c r="AD294" s="1"/>
      <c r="AE294" s="237"/>
      <c r="AF294" s="1"/>
      <c r="AG294" s="1"/>
      <c r="AH294" s="233"/>
      <c r="AI294" s="237"/>
      <c r="AJ294" s="233"/>
      <c r="AK294" s="233"/>
    </row>
    <row r="295" spans="28:37" s="113" customFormat="1" ht="15" customHeight="1" x14ac:dyDescent="0.3">
      <c r="AB295" s="237"/>
      <c r="AC295" s="237"/>
      <c r="AD295" s="1"/>
      <c r="AE295" s="237"/>
      <c r="AF295" s="1"/>
      <c r="AG295" s="1"/>
      <c r="AH295" s="233"/>
      <c r="AI295" s="237"/>
      <c r="AJ295" s="233"/>
      <c r="AK295" s="233"/>
    </row>
    <row r="296" spans="28:37" s="113" customFormat="1" ht="15" customHeight="1" x14ac:dyDescent="0.3">
      <c r="AB296" s="237"/>
      <c r="AC296" s="237"/>
      <c r="AD296" s="1"/>
      <c r="AE296" s="237"/>
      <c r="AF296" s="1"/>
      <c r="AG296" s="1"/>
      <c r="AH296" s="233"/>
      <c r="AI296" s="237"/>
      <c r="AJ296" s="233"/>
      <c r="AK296" s="233"/>
    </row>
    <row r="297" spans="28:37" s="113" customFormat="1" ht="15" customHeight="1" x14ac:dyDescent="0.3">
      <c r="AB297" s="237"/>
      <c r="AC297" s="237"/>
      <c r="AD297" s="1"/>
      <c r="AE297" s="237"/>
      <c r="AF297" s="1"/>
      <c r="AG297" s="1"/>
      <c r="AH297" s="233"/>
      <c r="AI297" s="237"/>
      <c r="AJ297" s="233"/>
      <c r="AK297" s="233"/>
    </row>
    <row r="298" spans="28:37" s="113" customFormat="1" ht="15" customHeight="1" x14ac:dyDescent="0.3">
      <c r="AB298" s="237"/>
      <c r="AC298" s="237"/>
      <c r="AD298" s="1"/>
      <c r="AE298" s="237"/>
      <c r="AF298" s="1"/>
      <c r="AG298" s="1"/>
      <c r="AH298" s="233"/>
      <c r="AI298" s="237"/>
      <c r="AJ298" s="233"/>
      <c r="AK298" s="233"/>
    </row>
    <row r="299" spans="28:37" s="113" customFormat="1" ht="15" customHeight="1" x14ac:dyDescent="0.3">
      <c r="AB299" s="237"/>
      <c r="AC299" s="237"/>
      <c r="AD299" s="1"/>
      <c r="AE299" s="237"/>
      <c r="AF299" s="1"/>
      <c r="AG299" s="1"/>
      <c r="AH299" s="233"/>
      <c r="AI299" s="237"/>
      <c r="AJ299" s="233"/>
      <c r="AK299" s="233"/>
    </row>
    <row r="300" spans="28:37" s="113" customFormat="1" ht="15" customHeight="1" x14ac:dyDescent="0.3">
      <c r="AB300" s="237"/>
      <c r="AC300" s="237"/>
      <c r="AD300" s="1"/>
      <c r="AE300" s="237"/>
      <c r="AF300" s="1"/>
      <c r="AG300" s="1"/>
      <c r="AH300" s="233"/>
      <c r="AI300" s="237"/>
      <c r="AJ300" s="233"/>
      <c r="AK300" s="233"/>
    </row>
    <row r="301" spans="28:37" s="113" customFormat="1" ht="15" customHeight="1" x14ac:dyDescent="0.3">
      <c r="AB301" s="237"/>
      <c r="AC301" s="237"/>
      <c r="AD301" s="1"/>
      <c r="AE301" s="237"/>
      <c r="AF301" s="1"/>
      <c r="AG301" s="1"/>
      <c r="AH301" s="233"/>
      <c r="AI301" s="237"/>
      <c r="AJ301" s="233"/>
      <c r="AK301" s="233"/>
    </row>
    <row r="302" spans="28:37" s="113" customFormat="1" ht="15" customHeight="1" x14ac:dyDescent="0.3">
      <c r="AB302" s="237"/>
      <c r="AC302" s="237"/>
      <c r="AD302" s="1"/>
      <c r="AE302" s="237"/>
      <c r="AF302" s="1"/>
      <c r="AG302" s="1"/>
      <c r="AH302" s="233"/>
      <c r="AI302" s="237"/>
      <c r="AJ302" s="233"/>
      <c r="AK302" s="233"/>
    </row>
    <row r="303" spans="28:37" s="113" customFormat="1" ht="15" customHeight="1" x14ac:dyDescent="0.3">
      <c r="AB303" s="237"/>
      <c r="AC303" s="237"/>
      <c r="AD303" s="1"/>
      <c r="AE303" s="237"/>
      <c r="AF303" s="1"/>
      <c r="AG303" s="1"/>
      <c r="AH303" s="233"/>
      <c r="AI303" s="237"/>
      <c r="AJ303" s="233"/>
      <c r="AK303" s="233"/>
    </row>
    <row r="304" spans="28:37" s="113" customFormat="1" ht="15" customHeight="1" x14ac:dyDescent="0.3">
      <c r="AB304" s="237"/>
      <c r="AC304" s="237"/>
      <c r="AD304" s="1"/>
      <c r="AE304" s="237"/>
      <c r="AF304" s="1"/>
      <c r="AG304" s="1"/>
      <c r="AH304" s="233"/>
      <c r="AI304" s="237"/>
      <c r="AJ304" s="233"/>
      <c r="AK304" s="233"/>
    </row>
    <row r="305" spans="28:37" s="113" customFormat="1" ht="15" customHeight="1" x14ac:dyDescent="0.3">
      <c r="AB305" s="237"/>
      <c r="AC305" s="237"/>
      <c r="AD305" s="1"/>
      <c r="AE305" s="237"/>
      <c r="AF305" s="1"/>
      <c r="AG305" s="1"/>
      <c r="AH305" s="233"/>
      <c r="AI305" s="237"/>
      <c r="AJ305" s="233"/>
      <c r="AK305" s="233"/>
    </row>
    <row r="306" spans="28:37" s="113" customFormat="1" ht="15" customHeight="1" x14ac:dyDescent="0.3">
      <c r="AB306" s="237"/>
      <c r="AC306" s="237"/>
      <c r="AD306" s="1"/>
      <c r="AE306" s="237"/>
      <c r="AF306" s="1"/>
      <c r="AG306" s="1"/>
      <c r="AH306" s="233"/>
      <c r="AI306" s="237"/>
      <c r="AJ306" s="233"/>
      <c r="AK306" s="233"/>
    </row>
    <row r="307" spans="28:37" s="113" customFormat="1" ht="15" customHeight="1" x14ac:dyDescent="0.3">
      <c r="AB307" s="237"/>
      <c r="AC307" s="237"/>
      <c r="AD307" s="1"/>
      <c r="AE307" s="237"/>
      <c r="AF307" s="1"/>
      <c r="AG307" s="1"/>
      <c r="AH307" s="233"/>
      <c r="AI307" s="237"/>
      <c r="AJ307" s="233"/>
      <c r="AK307" s="233"/>
    </row>
    <row r="308" spans="28:37" s="113" customFormat="1" ht="15" customHeight="1" x14ac:dyDescent="0.3">
      <c r="AB308" s="237"/>
      <c r="AC308" s="237"/>
      <c r="AD308" s="1"/>
      <c r="AE308" s="237"/>
      <c r="AF308" s="1"/>
      <c r="AG308" s="1"/>
      <c r="AH308" s="233"/>
      <c r="AI308" s="237"/>
      <c r="AJ308" s="233"/>
      <c r="AK308" s="233"/>
    </row>
    <row r="309" spans="28:37" s="113" customFormat="1" ht="15" customHeight="1" x14ac:dyDescent="0.3">
      <c r="AB309" s="237"/>
      <c r="AC309" s="237"/>
      <c r="AD309" s="1"/>
      <c r="AE309" s="237"/>
      <c r="AF309" s="1"/>
      <c r="AG309" s="1"/>
      <c r="AH309" s="233"/>
      <c r="AI309" s="237"/>
      <c r="AJ309" s="233"/>
      <c r="AK309" s="233"/>
    </row>
    <row r="310" spans="28:37" s="113" customFormat="1" ht="15" customHeight="1" x14ac:dyDescent="0.3">
      <c r="AB310" s="237"/>
      <c r="AC310" s="237"/>
      <c r="AD310" s="1"/>
      <c r="AE310" s="237"/>
      <c r="AF310" s="1"/>
      <c r="AG310" s="1"/>
      <c r="AH310" s="233"/>
      <c r="AI310" s="237"/>
      <c r="AJ310" s="233"/>
      <c r="AK310" s="233"/>
    </row>
    <row r="311" spans="28:37" s="113" customFormat="1" ht="15" customHeight="1" x14ac:dyDescent="0.3">
      <c r="AB311" s="237"/>
      <c r="AC311" s="237"/>
      <c r="AD311" s="1"/>
      <c r="AE311" s="237"/>
      <c r="AF311" s="1"/>
      <c r="AG311" s="1"/>
      <c r="AH311" s="233"/>
      <c r="AI311" s="237"/>
      <c r="AJ311" s="233"/>
      <c r="AK311" s="233"/>
    </row>
    <row r="312" spans="28:37" s="113" customFormat="1" ht="15" customHeight="1" x14ac:dyDescent="0.3">
      <c r="AB312" s="237"/>
      <c r="AC312" s="237"/>
      <c r="AD312" s="1"/>
      <c r="AE312" s="237"/>
      <c r="AF312" s="1"/>
      <c r="AG312" s="1"/>
      <c r="AH312" s="233"/>
      <c r="AI312" s="237"/>
      <c r="AJ312" s="233"/>
      <c r="AK312" s="233"/>
    </row>
    <row r="313" spans="28:37" s="113" customFormat="1" ht="15" customHeight="1" x14ac:dyDescent="0.3">
      <c r="AB313" s="237"/>
      <c r="AC313" s="237"/>
      <c r="AD313" s="1"/>
      <c r="AE313" s="237"/>
      <c r="AF313" s="1"/>
      <c r="AG313" s="1"/>
      <c r="AH313" s="233"/>
      <c r="AI313" s="237"/>
      <c r="AJ313" s="233"/>
      <c r="AK313" s="233"/>
    </row>
    <row r="314" spans="28:37" s="113" customFormat="1" ht="15" customHeight="1" x14ac:dyDescent="0.3">
      <c r="AB314" s="237"/>
      <c r="AC314" s="237"/>
      <c r="AD314" s="1"/>
      <c r="AE314" s="237"/>
      <c r="AF314" s="1"/>
      <c r="AG314" s="1"/>
      <c r="AH314" s="233"/>
      <c r="AI314" s="237"/>
      <c r="AJ314" s="233"/>
      <c r="AK314" s="233"/>
    </row>
    <row r="315" spans="28:37" s="113" customFormat="1" ht="15" customHeight="1" x14ac:dyDescent="0.3">
      <c r="AB315" s="237"/>
      <c r="AC315" s="237"/>
      <c r="AD315" s="1"/>
      <c r="AE315" s="237"/>
      <c r="AF315" s="1"/>
      <c r="AG315" s="1"/>
      <c r="AH315" s="233"/>
      <c r="AI315" s="237"/>
      <c r="AJ315" s="233"/>
      <c r="AK315" s="233"/>
    </row>
    <row r="316" spans="28:37" s="113" customFormat="1" ht="15" customHeight="1" x14ac:dyDescent="0.3">
      <c r="AB316" s="237"/>
      <c r="AC316" s="237"/>
      <c r="AD316" s="1"/>
      <c r="AE316" s="237"/>
      <c r="AF316" s="1"/>
      <c r="AG316" s="1"/>
      <c r="AH316" s="233"/>
      <c r="AI316" s="237"/>
      <c r="AJ316" s="233"/>
      <c r="AK316" s="233"/>
    </row>
    <row r="317" spans="28:37" s="113" customFormat="1" ht="15" customHeight="1" x14ac:dyDescent="0.3">
      <c r="AB317" s="237"/>
      <c r="AC317" s="237"/>
      <c r="AD317" s="1"/>
      <c r="AE317" s="237"/>
      <c r="AF317" s="1"/>
      <c r="AG317" s="1"/>
      <c r="AH317" s="233"/>
      <c r="AI317" s="237"/>
      <c r="AJ317" s="233"/>
      <c r="AK317" s="233"/>
    </row>
    <row r="318" spans="28:37" s="113" customFormat="1" ht="15" customHeight="1" x14ac:dyDescent="0.3">
      <c r="AB318" s="237"/>
      <c r="AC318" s="237"/>
      <c r="AD318" s="1"/>
      <c r="AE318" s="237"/>
      <c r="AF318" s="1"/>
      <c r="AG318" s="1"/>
      <c r="AH318" s="233"/>
      <c r="AI318" s="237"/>
      <c r="AJ318" s="233"/>
      <c r="AK318" s="233"/>
    </row>
    <row r="319" spans="28:37" s="113" customFormat="1" ht="15" customHeight="1" x14ac:dyDescent="0.3">
      <c r="AB319" s="237"/>
      <c r="AC319" s="237"/>
      <c r="AD319" s="1"/>
      <c r="AE319" s="237"/>
      <c r="AF319" s="1"/>
      <c r="AG319" s="1"/>
      <c r="AH319" s="233"/>
      <c r="AI319" s="237"/>
      <c r="AJ319" s="233"/>
      <c r="AK319" s="233"/>
    </row>
    <row r="320" spans="28:37" s="113" customFormat="1" ht="15" customHeight="1" x14ac:dyDescent="0.3">
      <c r="AB320" s="237"/>
      <c r="AC320" s="237"/>
      <c r="AD320" s="1"/>
      <c r="AE320" s="237"/>
      <c r="AF320" s="1"/>
      <c r="AG320" s="1"/>
      <c r="AH320" s="233"/>
      <c r="AI320" s="237"/>
      <c r="AJ320" s="233"/>
      <c r="AK320" s="233"/>
    </row>
    <row r="321" spans="28:37" s="113" customFormat="1" ht="15" customHeight="1" x14ac:dyDescent="0.3">
      <c r="AB321" s="237"/>
      <c r="AC321" s="237"/>
      <c r="AD321" s="1"/>
      <c r="AE321" s="237"/>
      <c r="AF321" s="1"/>
      <c r="AG321" s="1"/>
      <c r="AH321" s="233"/>
      <c r="AI321" s="237"/>
      <c r="AJ321" s="233"/>
      <c r="AK321" s="233"/>
    </row>
    <row r="322" spans="28:37" s="113" customFormat="1" ht="15" customHeight="1" x14ac:dyDescent="0.3">
      <c r="AB322" s="237"/>
      <c r="AC322" s="237"/>
      <c r="AD322" s="1"/>
      <c r="AE322" s="237"/>
      <c r="AF322" s="1"/>
      <c r="AG322" s="1"/>
      <c r="AH322" s="233"/>
      <c r="AI322" s="237"/>
      <c r="AJ322" s="233"/>
      <c r="AK322" s="233"/>
    </row>
    <row r="323" spans="28:37" s="113" customFormat="1" ht="15" customHeight="1" x14ac:dyDescent="0.3">
      <c r="AB323" s="237"/>
      <c r="AC323" s="237"/>
      <c r="AD323" s="1"/>
      <c r="AE323" s="237"/>
      <c r="AF323" s="1"/>
      <c r="AG323" s="1"/>
      <c r="AH323" s="233"/>
      <c r="AI323" s="237"/>
      <c r="AJ323" s="233"/>
      <c r="AK323" s="233"/>
    </row>
    <row r="324" spans="28:37" s="113" customFormat="1" ht="15" customHeight="1" x14ac:dyDescent="0.3">
      <c r="AB324" s="237"/>
      <c r="AC324" s="237"/>
      <c r="AD324" s="1"/>
      <c r="AE324" s="237"/>
      <c r="AF324" s="1"/>
      <c r="AG324" s="1"/>
      <c r="AH324" s="233"/>
      <c r="AI324" s="237"/>
      <c r="AJ324" s="233"/>
      <c r="AK324" s="233"/>
    </row>
    <row r="325" spans="28:37" s="113" customFormat="1" ht="15" customHeight="1" x14ac:dyDescent="0.3">
      <c r="AB325" s="237"/>
      <c r="AC325" s="237"/>
      <c r="AD325" s="1"/>
      <c r="AE325" s="237"/>
      <c r="AF325" s="1"/>
      <c r="AG325" s="1"/>
      <c r="AH325" s="233"/>
      <c r="AI325" s="237"/>
      <c r="AJ325" s="233"/>
      <c r="AK325" s="233"/>
    </row>
    <row r="326" spans="28:37" s="113" customFormat="1" ht="15" customHeight="1" x14ac:dyDescent="0.3">
      <c r="AB326" s="237"/>
      <c r="AC326" s="237"/>
      <c r="AD326" s="1"/>
      <c r="AE326" s="237"/>
      <c r="AF326" s="1"/>
      <c r="AG326" s="1"/>
      <c r="AH326" s="233"/>
      <c r="AI326" s="237"/>
      <c r="AJ326" s="233"/>
      <c r="AK326" s="233"/>
    </row>
    <row r="327" spans="28:37" s="113" customFormat="1" ht="15" customHeight="1" x14ac:dyDescent="0.3">
      <c r="AB327" s="237"/>
      <c r="AC327" s="237"/>
      <c r="AD327" s="1"/>
      <c r="AE327" s="237"/>
      <c r="AF327" s="1"/>
      <c r="AG327" s="1"/>
      <c r="AH327" s="233"/>
      <c r="AI327" s="237"/>
      <c r="AJ327" s="233"/>
      <c r="AK327" s="233"/>
    </row>
    <row r="328" spans="28:37" s="113" customFormat="1" ht="15" customHeight="1" x14ac:dyDescent="0.3">
      <c r="AB328" s="237"/>
      <c r="AC328" s="237"/>
      <c r="AD328" s="1"/>
      <c r="AE328" s="237"/>
      <c r="AF328" s="1"/>
      <c r="AG328" s="1"/>
      <c r="AH328" s="233"/>
      <c r="AI328" s="237"/>
      <c r="AJ328" s="233"/>
      <c r="AK328" s="233"/>
    </row>
    <row r="329" spans="28:37" s="113" customFormat="1" ht="15" customHeight="1" x14ac:dyDescent="0.3">
      <c r="AB329" s="237"/>
      <c r="AC329" s="237"/>
      <c r="AD329" s="1"/>
      <c r="AE329" s="237"/>
      <c r="AF329" s="1"/>
      <c r="AG329" s="1"/>
      <c r="AH329" s="233"/>
      <c r="AI329" s="237"/>
      <c r="AJ329" s="233"/>
      <c r="AK329" s="233"/>
    </row>
    <row r="330" spans="28:37" s="113" customFormat="1" ht="15" customHeight="1" x14ac:dyDescent="0.3">
      <c r="AB330" s="237"/>
      <c r="AC330" s="237"/>
      <c r="AD330" s="1"/>
      <c r="AE330" s="237"/>
      <c r="AF330" s="1"/>
      <c r="AG330" s="1"/>
      <c r="AH330" s="233"/>
      <c r="AI330" s="237"/>
      <c r="AJ330" s="233"/>
      <c r="AK330" s="233"/>
    </row>
    <row r="331" spans="28:37" s="113" customFormat="1" ht="15" customHeight="1" x14ac:dyDescent="0.3">
      <c r="AB331" s="237"/>
      <c r="AC331" s="237"/>
      <c r="AD331" s="1"/>
      <c r="AE331" s="237"/>
      <c r="AF331" s="1"/>
      <c r="AG331" s="1"/>
      <c r="AH331" s="233"/>
      <c r="AI331" s="237"/>
      <c r="AJ331" s="233"/>
      <c r="AK331" s="233"/>
    </row>
    <row r="332" spans="28:37" s="113" customFormat="1" ht="15" customHeight="1" x14ac:dyDescent="0.3">
      <c r="AB332" s="237"/>
      <c r="AC332" s="237"/>
      <c r="AD332" s="1"/>
      <c r="AE332" s="237"/>
      <c r="AF332" s="1"/>
      <c r="AG332" s="1"/>
      <c r="AH332" s="233"/>
      <c r="AI332" s="237"/>
      <c r="AJ332" s="233"/>
      <c r="AK332" s="233"/>
    </row>
    <row r="333" spans="28:37" s="113" customFormat="1" ht="15" customHeight="1" x14ac:dyDescent="0.3">
      <c r="AB333" s="237"/>
      <c r="AC333" s="237"/>
      <c r="AD333" s="1"/>
      <c r="AE333" s="237"/>
      <c r="AF333" s="1"/>
      <c r="AG333" s="1"/>
      <c r="AH333" s="233"/>
      <c r="AI333" s="237"/>
      <c r="AJ333" s="233"/>
      <c r="AK333" s="233"/>
    </row>
    <row r="334" spans="28:37" s="113" customFormat="1" ht="15" customHeight="1" x14ac:dyDescent="0.3">
      <c r="AB334" s="237"/>
      <c r="AC334" s="237"/>
      <c r="AD334" s="1"/>
      <c r="AE334" s="237"/>
      <c r="AF334" s="1"/>
      <c r="AG334" s="1"/>
      <c r="AH334" s="233"/>
      <c r="AI334" s="237"/>
      <c r="AJ334" s="233"/>
      <c r="AK334" s="233"/>
    </row>
    <row r="335" spans="28:37" s="113" customFormat="1" ht="15" customHeight="1" x14ac:dyDescent="0.3">
      <c r="AB335" s="237"/>
      <c r="AC335" s="237"/>
      <c r="AD335" s="1"/>
      <c r="AE335" s="237"/>
      <c r="AF335" s="1"/>
      <c r="AG335" s="1"/>
      <c r="AH335" s="233"/>
      <c r="AI335" s="237"/>
      <c r="AJ335" s="233"/>
      <c r="AK335" s="233"/>
    </row>
    <row r="336" spans="28:37" s="113" customFormat="1" ht="15" customHeight="1" x14ac:dyDescent="0.3">
      <c r="AB336" s="237"/>
      <c r="AC336" s="237"/>
      <c r="AD336" s="1"/>
      <c r="AE336" s="237"/>
      <c r="AF336" s="1"/>
      <c r="AG336" s="1"/>
      <c r="AH336" s="233"/>
      <c r="AI336" s="237"/>
      <c r="AJ336" s="233"/>
      <c r="AK336" s="233"/>
    </row>
    <row r="337" spans="28:37" s="113" customFormat="1" ht="15" customHeight="1" x14ac:dyDescent="0.3">
      <c r="AB337" s="237"/>
      <c r="AC337" s="237"/>
      <c r="AD337" s="1"/>
      <c r="AE337" s="237"/>
      <c r="AF337" s="1"/>
      <c r="AG337" s="1"/>
      <c r="AH337" s="233"/>
      <c r="AI337" s="237"/>
      <c r="AJ337" s="233"/>
      <c r="AK337" s="233"/>
    </row>
    <row r="338" spans="28:37" s="113" customFormat="1" ht="15" customHeight="1" x14ac:dyDescent="0.3">
      <c r="AB338" s="237"/>
      <c r="AC338" s="237"/>
      <c r="AD338" s="1"/>
      <c r="AE338" s="237"/>
      <c r="AF338" s="1"/>
      <c r="AG338" s="1"/>
      <c r="AH338" s="233"/>
      <c r="AI338" s="237"/>
      <c r="AJ338" s="233"/>
      <c r="AK338" s="233"/>
    </row>
    <row r="339" spans="28:37" s="113" customFormat="1" ht="15" customHeight="1" x14ac:dyDescent="0.3">
      <c r="AB339" s="237"/>
      <c r="AC339" s="237"/>
      <c r="AD339" s="1"/>
      <c r="AE339" s="237"/>
      <c r="AF339" s="1"/>
      <c r="AG339" s="1"/>
      <c r="AH339" s="233"/>
      <c r="AI339" s="237"/>
      <c r="AJ339" s="233"/>
      <c r="AK339" s="233"/>
    </row>
    <row r="340" spans="28:37" s="113" customFormat="1" ht="15" customHeight="1" x14ac:dyDescent="0.3">
      <c r="AB340" s="237"/>
      <c r="AC340" s="237"/>
      <c r="AD340" s="1"/>
      <c r="AE340" s="237"/>
      <c r="AF340" s="1"/>
      <c r="AG340" s="1"/>
      <c r="AH340" s="233"/>
      <c r="AI340" s="237"/>
      <c r="AJ340" s="233"/>
      <c r="AK340" s="233"/>
    </row>
    <row r="341" spans="28:37" s="113" customFormat="1" ht="15" customHeight="1" x14ac:dyDescent="0.3">
      <c r="AB341" s="237"/>
      <c r="AC341" s="237"/>
      <c r="AD341" s="1"/>
      <c r="AE341" s="237"/>
      <c r="AF341" s="1"/>
      <c r="AG341" s="1"/>
      <c r="AH341" s="233"/>
      <c r="AI341" s="237"/>
      <c r="AJ341" s="233"/>
      <c r="AK341" s="233"/>
    </row>
    <row r="342" spans="28:37" s="113" customFormat="1" ht="15" customHeight="1" x14ac:dyDescent="0.3">
      <c r="AB342" s="237"/>
      <c r="AC342" s="237"/>
      <c r="AD342" s="1"/>
      <c r="AE342" s="237"/>
      <c r="AF342" s="1"/>
      <c r="AG342" s="1"/>
      <c r="AH342" s="233"/>
      <c r="AI342" s="237"/>
      <c r="AJ342" s="233"/>
      <c r="AK342" s="233"/>
    </row>
    <row r="343" spans="28:37" s="113" customFormat="1" ht="15" customHeight="1" x14ac:dyDescent="0.3">
      <c r="AB343" s="237"/>
      <c r="AC343" s="237"/>
      <c r="AD343" s="1"/>
      <c r="AE343" s="237"/>
      <c r="AF343" s="1"/>
      <c r="AG343" s="1"/>
      <c r="AH343" s="233"/>
      <c r="AI343" s="237"/>
      <c r="AJ343" s="233"/>
      <c r="AK343" s="233"/>
    </row>
    <row r="344" spans="28:37" s="113" customFormat="1" ht="15" customHeight="1" x14ac:dyDescent="0.3">
      <c r="AB344" s="237"/>
      <c r="AC344" s="237"/>
      <c r="AD344" s="1"/>
      <c r="AE344" s="237"/>
      <c r="AF344" s="1"/>
      <c r="AG344" s="1"/>
      <c r="AH344" s="233"/>
      <c r="AI344" s="237"/>
      <c r="AJ344" s="233"/>
      <c r="AK344" s="233"/>
    </row>
    <row r="345" spans="28:37" s="113" customFormat="1" ht="15" customHeight="1" x14ac:dyDescent="0.3">
      <c r="AB345" s="237"/>
      <c r="AC345" s="237"/>
      <c r="AD345" s="1"/>
      <c r="AE345" s="237"/>
      <c r="AF345" s="1"/>
      <c r="AG345" s="1"/>
      <c r="AH345" s="233"/>
      <c r="AI345" s="237"/>
      <c r="AJ345" s="233"/>
      <c r="AK345" s="233"/>
    </row>
    <row r="346" spans="28:37" s="113" customFormat="1" ht="15" customHeight="1" x14ac:dyDescent="0.3">
      <c r="AB346" s="237"/>
      <c r="AC346" s="237"/>
      <c r="AD346" s="1"/>
      <c r="AE346" s="237"/>
      <c r="AF346" s="1"/>
      <c r="AG346" s="1"/>
      <c r="AH346" s="233"/>
      <c r="AI346" s="237"/>
      <c r="AJ346" s="233"/>
      <c r="AK346" s="233"/>
    </row>
    <row r="347" spans="28:37" s="113" customFormat="1" ht="15" customHeight="1" x14ac:dyDescent="0.3">
      <c r="AB347" s="237"/>
      <c r="AC347" s="237"/>
      <c r="AD347" s="1"/>
      <c r="AE347" s="237"/>
      <c r="AF347" s="1"/>
      <c r="AG347" s="1"/>
      <c r="AH347" s="233"/>
      <c r="AI347" s="237"/>
      <c r="AJ347" s="233"/>
      <c r="AK347" s="233"/>
    </row>
    <row r="348" spans="28:37" s="113" customFormat="1" ht="15" customHeight="1" x14ac:dyDescent="0.3">
      <c r="AB348" s="237"/>
      <c r="AC348" s="237"/>
      <c r="AD348" s="1"/>
      <c r="AE348" s="237"/>
      <c r="AF348" s="1"/>
      <c r="AG348" s="1"/>
      <c r="AH348" s="233"/>
      <c r="AI348" s="237"/>
      <c r="AJ348" s="233"/>
      <c r="AK348" s="233"/>
    </row>
    <row r="349" spans="28:37" s="113" customFormat="1" ht="15" customHeight="1" x14ac:dyDescent="0.3">
      <c r="AB349" s="237"/>
      <c r="AC349" s="237"/>
      <c r="AD349" s="1"/>
      <c r="AE349" s="237"/>
      <c r="AF349" s="1"/>
      <c r="AG349" s="1"/>
      <c r="AH349" s="233"/>
      <c r="AI349" s="237"/>
      <c r="AJ349" s="233"/>
      <c r="AK349" s="233"/>
    </row>
    <row r="350" spans="28:37" s="113" customFormat="1" ht="15" customHeight="1" x14ac:dyDescent="0.3">
      <c r="AB350" s="237"/>
      <c r="AC350" s="237"/>
      <c r="AD350" s="1"/>
      <c r="AE350" s="237"/>
      <c r="AF350" s="1"/>
      <c r="AG350" s="1"/>
      <c r="AH350" s="233"/>
      <c r="AI350" s="237"/>
      <c r="AJ350" s="233"/>
      <c r="AK350" s="233"/>
    </row>
    <row r="351" spans="28:37" s="113" customFormat="1" ht="15" customHeight="1" x14ac:dyDescent="0.3">
      <c r="AB351" s="237"/>
      <c r="AC351" s="237"/>
      <c r="AD351" s="1"/>
      <c r="AE351" s="237"/>
      <c r="AF351" s="1"/>
      <c r="AG351" s="1"/>
      <c r="AH351" s="233"/>
      <c r="AI351" s="237"/>
      <c r="AJ351" s="233"/>
      <c r="AK351" s="233"/>
    </row>
    <row r="352" spans="28:37" s="113" customFormat="1" ht="15" customHeight="1" x14ac:dyDescent="0.3">
      <c r="AB352" s="237"/>
      <c r="AC352" s="237"/>
      <c r="AD352" s="1"/>
      <c r="AE352" s="237"/>
      <c r="AF352" s="1"/>
      <c r="AG352" s="1"/>
      <c r="AH352" s="233"/>
      <c r="AI352" s="237"/>
      <c r="AJ352" s="233"/>
      <c r="AK352" s="233"/>
    </row>
    <row r="353" spans="28:37" s="113" customFormat="1" ht="15" customHeight="1" x14ac:dyDescent="0.3">
      <c r="AB353" s="237"/>
      <c r="AC353" s="237"/>
      <c r="AD353" s="1"/>
      <c r="AE353" s="237"/>
      <c r="AF353" s="1"/>
      <c r="AG353" s="1"/>
      <c r="AH353" s="233"/>
      <c r="AI353" s="237"/>
      <c r="AJ353" s="233"/>
      <c r="AK353" s="233"/>
    </row>
    <row r="354" spans="28:37" s="113" customFormat="1" ht="15" customHeight="1" x14ac:dyDescent="0.3">
      <c r="AB354" s="237"/>
      <c r="AC354" s="237"/>
      <c r="AD354" s="1"/>
      <c r="AE354" s="237"/>
      <c r="AF354" s="1"/>
      <c r="AG354" s="1"/>
      <c r="AH354" s="233"/>
      <c r="AI354" s="237"/>
      <c r="AJ354" s="233"/>
      <c r="AK354" s="233"/>
    </row>
    <row r="355" spans="28:37" s="113" customFormat="1" ht="15" customHeight="1" x14ac:dyDescent="0.3">
      <c r="AB355" s="237"/>
      <c r="AC355" s="237"/>
      <c r="AD355" s="1"/>
      <c r="AE355" s="237"/>
      <c r="AF355" s="1"/>
      <c r="AG355" s="1"/>
      <c r="AH355" s="233"/>
      <c r="AI355" s="237"/>
      <c r="AJ355" s="233"/>
      <c r="AK355" s="233"/>
    </row>
    <row r="356" spans="28:37" s="113" customFormat="1" ht="15" customHeight="1" x14ac:dyDescent="0.3">
      <c r="AB356" s="237"/>
      <c r="AC356" s="237"/>
      <c r="AD356" s="1"/>
      <c r="AE356" s="237"/>
      <c r="AF356" s="1"/>
      <c r="AG356" s="1"/>
      <c r="AH356" s="233"/>
      <c r="AI356" s="237"/>
      <c r="AJ356" s="233"/>
      <c r="AK356" s="233"/>
    </row>
    <row r="357" spans="28:37" s="113" customFormat="1" ht="15" customHeight="1" x14ac:dyDescent="0.3">
      <c r="AB357" s="237"/>
      <c r="AC357" s="237"/>
      <c r="AD357" s="1"/>
      <c r="AE357" s="237"/>
      <c r="AF357" s="1"/>
      <c r="AG357" s="1"/>
      <c r="AH357" s="233"/>
      <c r="AI357" s="237"/>
      <c r="AJ357" s="233"/>
      <c r="AK357" s="233"/>
    </row>
    <row r="358" spans="28:37" s="113" customFormat="1" ht="15" customHeight="1" x14ac:dyDescent="0.3">
      <c r="AB358" s="237"/>
      <c r="AC358" s="237"/>
      <c r="AD358" s="1"/>
      <c r="AE358" s="237"/>
      <c r="AF358" s="1"/>
      <c r="AG358" s="1"/>
      <c r="AH358" s="233"/>
      <c r="AI358" s="237"/>
      <c r="AJ358" s="233"/>
      <c r="AK358" s="233"/>
    </row>
    <row r="359" spans="28:37" s="113" customFormat="1" ht="15" customHeight="1" x14ac:dyDescent="0.3">
      <c r="AB359" s="237"/>
      <c r="AC359" s="237"/>
      <c r="AD359" s="1"/>
      <c r="AE359" s="237"/>
      <c r="AF359" s="1"/>
      <c r="AG359" s="1"/>
      <c r="AH359" s="233"/>
      <c r="AI359" s="237"/>
      <c r="AJ359" s="233"/>
      <c r="AK359" s="233"/>
    </row>
    <row r="360" spans="28:37" s="113" customFormat="1" ht="15" customHeight="1" x14ac:dyDescent="0.3">
      <c r="AB360" s="237"/>
      <c r="AC360" s="237"/>
      <c r="AD360" s="1"/>
      <c r="AE360" s="237"/>
      <c r="AF360" s="1"/>
      <c r="AG360" s="1"/>
      <c r="AH360" s="233"/>
      <c r="AI360" s="237"/>
      <c r="AJ360" s="233"/>
      <c r="AK360" s="233"/>
    </row>
    <row r="361" spans="28:37" s="113" customFormat="1" ht="15" customHeight="1" x14ac:dyDescent="0.3">
      <c r="AB361" s="237"/>
      <c r="AC361" s="237"/>
      <c r="AD361" s="1"/>
      <c r="AE361" s="237"/>
      <c r="AF361" s="1"/>
      <c r="AG361" s="1"/>
      <c r="AH361" s="233"/>
      <c r="AI361" s="237"/>
      <c r="AJ361" s="233"/>
      <c r="AK361" s="233"/>
    </row>
    <row r="362" spans="28:37" s="113" customFormat="1" ht="15" customHeight="1" x14ac:dyDescent="0.3">
      <c r="AB362" s="237"/>
      <c r="AC362" s="237"/>
      <c r="AD362" s="1"/>
      <c r="AE362" s="237"/>
      <c r="AF362" s="1"/>
      <c r="AG362" s="1"/>
      <c r="AH362" s="233"/>
      <c r="AI362" s="237"/>
      <c r="AJ362" s="233"/>
      <c r="AK362" s="233"/>
    </row>
    <row r="363" spans="28:37" s="113" customFormat="1" ht="15" customHeight="1" x14ac:dyDescent="0.3">
      <c r="AB363" s="237"/>
      <c r="AC363" s="237"/>
      <c r="AD363" s="1"/>
      <c r="AE363" s="237"/>
      <c r="AF363" s="1"/>
      <c r="AG363" s="1"/>
      <c r="AH363" s="233"/>
      <c r="AI363" s="237"/>
      <c r="AJ363" s="233"/>
      <c r="AK363" s="233"/>
    </row>
    <row r="364" spans="28:37" s="113" customFormat="1" ht="15" customHeight="1" x14ac:dyDescent="0.3">
      <c r="AB364" s="237"/>
      <c r="AC364" s="237"/>
      <c r="AD364" s="1"/>
      <c r="AE364" s="237"/>
      <c r="AF364" s="1"/>
      <c r="AG364" s="1"/>
      <c r="AH364" s="233"/>
      <c r="AI364" s="237"/>
      <c r="AJ364" s="233"/>
      <c r="AK364" s="233"/>
    </row>
    <row r="365" spans="28:37" s="113" customFormat="1" ht="15" customHeight="1" x14ac:dyDescent="0.3">
      <c r="AB365" s="237"/>
      <c r="AC365" s="237"/>
      <c r="AD365" s="1"/>
      <c r="AE365" s="237"/>
      <c r="AF365" s="1"/>
      <c r="AG365" s="1"/>
      <c r="AH365" s="233"/>
      <c r="AI365" s="237"/>
      <c r="AJ365" s="233"/>
      <c r="AK365" s="233"/>
    </row>
    <row r="366" spans="28:37" s="113" customFormat="1" ht="15" customHeight="1" x14ac:dyDescent="0.3">
      <c r="AB366" s="237"/>
      <c r="AC366" s="237"/>
      <c r="AD366" s="1"/>
      <c r="AE366" s="237"/>
      <c r="AF366" s="1"/>
      <c r="AG366" s="1"/>
      <c r="AH366" s="233"/>
      <c r="AI366" s="237"/>
      <c r="AJ366" s="233"/>
      <c r="AK366" s="233"/>
    </row>
    <row r="367" spans="28:37" s="113" customFormat="1" ht="15" customHeight="1" x14ac:dyDescent="0.3">
      <c r="AB367" s="237"/>
      <c r="AC367" s="237"/>
      <c r="AD367" s="1"/>
      <c r="AE367" s="237"/>
      <c r="AF367" s="1"/>
      <c r="AG367" s="1"/>
      <c r="AH367" s="233"/>
      <c r="AI367" s="237"/>
      <c r="AJ367" s="233"/>
      <c r="AK367" s="233"/>
    </row>
    <row r="368" spans="28:37" s="113" customFormat="1" ht="15" customHeight="1" x14ac:dyDescent="0.3">
      <c r="AB368" s="237"/>
      <c r="AC368" s="237"/>
      <c r="AD368" s="1"/>
      <c r="AE368" s="237"/>
      <c r="AF368" s="1"/>
      <c r="AG368" s="1"/>
      <c r="AH368" s="233"/>
      <c r="AI368" s="237"/>
      <c r="AJ368" s="233"/>
      <c r="AK368" s="233"/>
    </row>
    <row r="369" spans="28:37" s="113" customFormat="1" ht="15" customHeight="1" x14ac:dyDescent="0.3">
      <c r="AB369" s="237"/>
      <c r="AC369" s="237"/>
      <c r="AD369" s="1"/>
      <c r="AE369" s="237"/>
      <c r="AF369" s="1"/>
      <c r="AG369" s="1"/>
      <c r="AH369" s="233"/>
      <c r="AI369" s="237"/>
      <c r="AJ369" s="233"/>
      <c r="AK369" s="233"/>
    </row>
    <row r="370" spans="28:37" s="113" customFormat="1" ht="15" customHeight="1" x14ac:dyDescent="0.3">
      <c r="AB370" s="237"/>
      <c r="AC370" s="237"/>
      <c r="AD370" s="1"/>
      <c r="AE370" s="237"/>
      <c r="AF370" s="1"/>
      <c r="AG370" s="1"/>
      <c r="AH370" s="233"/>
      <c r="AI370" s="237"/>
      <c r="AJ370" s="233"/>
      <c r="AK370" s="233"/>
    </row>
    <row r="371" spans="28:37" s="113" customFormat="1" ht="15" customHeight="1" x14ac:dyDescent="0.3">
      <c r="AB371" s="237"/>
      <c r="AC371" s="237"/>
      <c r="AD371" s="1"/>
      <c r="AE371" s="237"/>
      <c r="AF371" s="1"/>
      <c r="AG371" s="1"/>
      <c r="AH371" s="233"/>
      <c r="AI371" s="237"/>
      <c r="AJ371" s="233"/>
      <c r="AK371" s="233"/>
    </row>
    <row r="372" spans="28:37" s="113" customFormat="1" ht="15" customHeight="1" x14ac:dyDescent="0.3">
      <c r="AB372" s="237"/>
      <c r="AC372" s="237"/>
      <c r="AD372" s="1"/>
      <c r="AE372" s="237"/>
      <c r="AF372" s="1"/>
      <c r="AG372" s="1"/>
      <c r="AH372" s="233"/>
      <c r="AI372" s="237"/>
      <c r="AJ372" s="233"/>
      <c r="AK372" s="233"/>
    </row>
    <row r="373" spans="28:37" s="113" customFormat="1" ht="15" customHeight="1" x14ac:dyDescent="0.3">
      <c r="AB373" s="237"/>
      <c r="AC373" s="237"/>
      <c r="AD373" s="1"/>
      <c r="AE373" s="237"/>
      <c r="AF373" s="1"/>
      <c r="AG373" s="1"/>
      <c r="AH373" s="233"/>
      <c r="AI373" s="237"/>
      <c r="AJ373" s="233"/>
      <c r="AK373" s="233"/>
    </row>
    <row r="374" spans="28:37" s="113" customFormat="1" ht="15" customHeight="1" x14ac:dyDescent="0.3">
      <c r="AB374" s="237"/>
      <c r="AC374" s="237"/>
      <c r="AD374" s="1"/>
      <c r="AE374" s="237"/>
      <c r="AF374" s="1"/>
      <c r="AG374" s="1"/>
      <c r="AH374" s="233"/>
      <c r="AI374" s="237"/>
      <c r="AJ374" s="233"/>
      <c r="AK374" s="233"/>
    </row>
    <row r="375" spans="28:37" s="113" customFormat="1" ht="15" customHeight="1" x14ac:dyDescent="0.3">
      <c r="AB375" s="237"/>
      <c r="AC375" s="237"/>
      <c r="AD375" s="1"/>
      <c r="AE375" s="237"/>
      <c r="AF375" s="1"/>
      <c r="AG375" s="1"/>
      <c r="AH375" s="233"/>
      <c r="AI375" s="237"/>
      <c r="AJ375" s="233"/>
      <c r="AK375" s="233"/>
    </row>
    <row r="376" spans="28:37" s="113" customFormat="1" ht="15" customHeight="1" x14ac:dyDescent="0.3">
      <c r="AB376" s="237"/>
      <c r="AC376" s="237"/>
      <c r="AD376" s="1"/>
      <c r="AE376" s="237"/>
      <c r="AF376" s="1"/>
      <c r="AG376" s="1"/>
      <c r="AH376" s="233"/>
      <c r="AI376" s="237"/>
      <c r="AJ376" s="233"/>
      <c r="AK376" s="233"/>
    </row>
    <row r="377" spans="28:37" s="113" customFormat="1" ht="15" customHeight="1" x14ac:dyDescent="0.3">
      <c r="AB377" s="237"/>
      <c r="AC377" s="237"/>
      <c r="AD377" s="1"/>
      <c r="AE377" s="237"/>
      <c r="AF377" s="1"/>
      <c r="AG377" s="1"/>
      <c r="AH377" s="233"/>
      <c r="AI377" s="237"/>
      <c r="AJ377" s="233"/>
      <c r="AK377" s="233"/>
    </row>
    <row r="378" spans="28:37" s="113" customFormat="1" ht="15" customHeight="1" x14ac:dyDescent="0.3">
      <c r="AB378" s="237"/>
      <c r="AC378" s="237"/>
      <c r="AD378" s="1"/>
      <c r="AE378" s="237"/>
      <c r="AF378" s="1"/>
      <c r="AG378" s="1"/>
      <c r="AH378" s="233"/>
      <c r="AI378" s="237"/>
      <c r="AJ378" s="233"/>
      <c r="AK378" s="233"/>
    </row>
    <row r="379" spans="28:37" s="113" customFormat="1" ht="15" customHeight="1" x14ac:dyDescent="0.3">
      <c r="AB379" s="237"/>
      <c r="AC379" s="237"/>
      <c r="AD379" s="1"/>
      <c r="AE379" s="237"/>
      <c r="AF379" s="1"/>
      <c r="AG379" s="1"/>
      <c r="AH379" s="233"/>
      <c r="AI379" s="237"/>
      <c r="AJ379" s="233"/>
      <c r="AK379" s="233"/>
    </row>
    <row r="380" spans="28:37" s="113" customFormat="1" ht="15" customHeight="1" x14ac:dyDescent="0.3">
      <c r="AB380" s="237"/>
      <c r="AC380" s="237"/>
      <c r="AD380" s="1"/>
      <c r="AE380" s="237"/>
      <c r="AF380" s="1"/>
      <c r="AG380" s="1"/>
      <c r="AH380" s="233"/>
      <c r="AI380" s="237"/>
      <c r="AJ380" s="233"/>
      <c r="AK380" s="233"/>
    </row>
    <row r="381" spans="28:37" s="113" customFormat="1" ht="15" customHeight="1" x14ac:dyDescent="0.3">
      <c r="AB381" s="237"/>
      <c r="AC381" s="237"/>
      <c r="AD381" s="1"/>
      <c r="AE381" s="237"/>
      <c r="AF381" s="1"/>
      <c r="AG381" s="1"/>
      <c r="AH381" s="233"/>
      <c r="AI381" s="237"/>
      <c r="AJ381" s="233"/>
      <c r="AK381" s="233"/>
    </row>
    <row r="382" spans="28:37" s="113" customFormat="1" ht="15" customHeight="1" x14ac:dyDescent="0.3">
      <c r="AB382" s="237"/>
      <c r="AC382" s="237"/>
      <c r="AD382" s="1"/>
      <c r="AE382" s="237"/>
      <c r="AF382" s="1"/>
      <c r="AG382" s="1"/>
      <c r="AH382" s="233"/>
      <c r="AI382" s="237"/>
      <c r="AJ382" s="233"/>
      <c r="AK382" s="233"/>
    </row>
    <row r="383" spans="28:37" s="113" customFormat="1" ht="15" customHeight="1" x14ac:dyDescent="0.3">
      <c r="AB383" s="237"/>
      <c r="AC383" s="237"/>
      <c r="AD383" s="1"/>
      <c r="AE383" s="237"/>
      <c r="AF383" s="1"/>
      <c r="AG383" s="1"/>
      <c r="AH383" s="233"/>
      <c r="AI383" s="237"/>
      <c r="AJ383" s="233"/>
      <c r="AK383" s="233"/>
    </row>
    <row r="384" spans="28:37" s="113" customFormat="1" ht="15" customHeight="1" x14ac:dyDescent="0.3">
      <c r="AB384" s="237"/>
      <c r="AC384" s="237"/>
      <c r="AD384" s="1"/>
      <c r="AE384" s="237"/>
      <c r="AF384" s="1"/>
      <c r="AG384" s="1"/>
      <c r="AH384" s="233"/>
      <c r="AI384" s="237"/>
      <c r="AJ384" s="233"/>
      <c r="AK384" s="233"/>
    </row>
    <row r="385" spans="28:37" s="113" customFormat="1" ht="15" customHeight="1" x14ac:dyDescent="0.3">
      <c r="AB385" s="237"/>
      <c r="AC385" s="237"/>
      <c r="AD385" s="1"/>
      <c r="AE385" s="237"/>
      <c r="AF385" s="1"/>
      <c r="AG385" s="1"/>
      <c r="AH385" s="233"/>
      <c r="AI385" s="237"/>
      <c r="AJ385" s="233"/>
      <c r="AK385" s="233"/>
    </row>
    <row r="386" spans="28:37" s="113" customFormat="1" ht="15" customHeight="1" x14ac:dyDescent="0.3">
      <c r="AB386" s="237"/>
      <c r="AC386" s="237"/>
      <c r="AD386" s="1"/>
      <c r="AE386" s="237"/>
      <c r="AF386" s="1"/>
      <c r="AG386" s="1"/>
      <c r="AH386" s="233"/>
      <c r="AI386" s="237"/>
      <c r="AJ386" s="233"/>
      <c r="AK386" s="233"/>
    </row>
    <row r="387" spans="28:37" s="113" customFormat="1" ht="15" customHeight="1" x14ac:dyDescent="0.3">
      <c r="AB387" s="237"/>
      <c r="AC387" s="237"/>
      <c r="AD387" s="1"/>
      <c r="AE387" s="237"/>
      <c r="AF387" s="1"/>
      <c r="AG387" s="1"/>
      <c r="AH387" s="233"/>
      <c r="AI387" s="237"/>
      <c r="AJ387" s="233"/>
      <c r="AK387" s="233"/>
    </row>
    <row r="388" spans="28:37" s="113" customFormat="1" ht="15" customHeight="1" x14ac:dyDescent="0.3">
      <c r="AB388" s="237"/>
      <c r="AC388" s="237"/>
      <c r="AD388" s="1"/>
      <c r="AE388" s="237"/>
      <c r="AF388" s="1"/>
      <c r="AG388" s="1"/>
      <c r="AH388" s="233"/>
      <c r="AI388" s="237"/>
      <c r="AJ388" s="233"/>
      <c r="AK388" s="233"/>
    </row>
    <row r="389" spans="28:37" s="113" customFormat="1" ht="15" customHeight="1" x14ac:dyDescent="0.3">
      <c r="AB389" s="237"/>
      <c r="AC389" s="237"/>
      <c r="AD389" s="1"/>
      <c r="AE389" s="237"/>
      <c r="AF389" s="1"/>
      <c r="AG389" s="1"/>
      <c r="AH389" s="233"/>
      <c r="AI389" s="237"/>
      <c r="AJ389" s="233"/>
      <c r="AK389" s="233"/>
    </row>
    <row r="390" spans="28:37" s="113" customFormat="1" ht="15" customHeight="1" x14ac:dyDescent="0.3">
      <c r="AB390" s="237"/>
      <c r="AC390" s="237"/>
      <c r="AD390" s="1"/>
      <c r="AE390" s="237"/>
      <c r="AF390" s="1"/>
      <c r="AG390" s="1"/>
      <c r="AH390" s="233"/>
      <c r="AI390" s="237"/>
      <c r="AJ390" s="233"/>
      <c r="AK390" s="233"/>
    </row>
    <row r="391" spans="28:37" s="113" customFormat="1" ht="15" customHeight="1" x14ac:dyDescent="0.3">
      <c r="AB391" s="237"/>
      <c r="AC391" s="237"/>
      <c r="AD391" s="1"/>
      <c r="AE391" s="237"/>
      <c r="AF391" s="1"/>
      <c r="AG391" s="1"/>
      <c r="AH391" s="233"/>
      <c r="AI391" s="237"/>
      <c r="AJ391" s="233"/>
      <c r="AK391" s="233"/>
    </row>
    <row r="392" spans="28:37" s="113" customFormat="1" ht="15" customHeight="1" x14ac:dyDescent="0.3">
      <c r="AB392" s="237"/>
      <c r="AC392" s="237"/>
      <c r="AD392" s="1"/>
      <c r="AE392" s="237"/>
      <c r="AF392" s="1"/>
      <c r="AG392" s="1"/>
      <c r="AH392" s="233"/>
      <c r="AI392" s="237"/>
      <c r="AJ392" s="233"/>
      <c r="AK392" s="233"/>
    </row>
    <row r="393" spans="28:37" s="113" customFormat="1" ht="15" customHeight="1" x14ac:dyDescent="0.3">
      <c r="AB393" s="237"/>
      <c r="AC393" s="237"/>
      <c r="AD393" s="1"/>
      <c r="AE393" s="237"/>
      <c r="AF393" s="1"/>
      <c r="AG393" s="1"/>
      <c r="AH393" s="233"/>
      <c r="AI393" s="237"/>
      <c r="AJ393" s="233"/>
      <c r="AK393" s="233"/>
    </row>
    <row r="394" spans="28:37" s="113" customFormat="1" ht="15" customHeight="1" x14ac:dyDescent="0.3">
      <c r="AB394" s="237"/>
      <c r="AC394" s="237"/>
      <c r="AD394" s="1"/>
      <c r="AE394" s="237"/>
      <c r="AF394" s="1"/>
      <c r="AG394" s="1"/>
      <c r="AH394" s="233"/>
      <c r="AI394" s="237"/>
      <c r="AJ394" s="233"/>
      <c r="AK394" s="233"/>
    </row>
    <row r="395" spans="28:37" s="113" customFormat="1" ht="15" customHeight="1" x14ac:dyDescent="0.3">
      <c r="AB395" s="237"/>
      <c r="AC395" s="237"/>
      <c r="AD395" s="1"/>
      <c r="AE395" s="237"/>
      <c r="AF395" s="1"/>
      <c r="AG395" s="1"/>
      <c r="AH395" s="233"/>
      <c r="AI395" s="237"/>
      <c r="AJ395" s="233"/>
      <c r="AK395" s="233"/>
    </row>
    <row r="396" spans="28:37" s="113" customFormat="1" ht="15" customHeight="1" x14ac:dyDescent="0.3">
      <c r="AB396" s="237"/>
      <c r="AC396" s="237"/>
      <c r="AD396" s="1"/>
      <c r="AE396" s="237"/>
      <c r="AF396" s="1"/>
      <c r="AG396" s="1"/>
      <c r="AH396" s="233"/>
      <c r="AI396" s="237"/>
      <c r="AJ396" s="233"/>
      <c r="AK396" s="233"/>
    </row>
    <row r="397" spans="28:37" s="113" customFormat="1" ht="15" customHeight="1" x14ac:dyDescent="0.3">
      <c r="AB397" s="237"/>
      <c r="AC397" s="237"/>
      <c r="AD397" s="1"/>
      <c r="AE397" s="237"/>
      <c r="AF397" s="1"/>
      <c r="AG397" s="1"/>
      <c r="AH397" s="233"/>
      <c r="AI397" s="237"/>
      <c r="AJ397" s="233"/>
      <c r="AK397" s="233"/>
    </row>
    <row r="398" spans="28:37" s="113" customFormat="1" ht="15" customHeight="1" x14ac:dyDescent="0.3">
      <c r="AB398" s="237"/>
      <c r="AC398" s="237"/>
      <c r="AD398" s="1"/>
      <c r="AE398" s="237"/>
      <c r="AF398" s="1"/>
      <c r="AG398" s="1"/>
      <c r="AH398" s="233"/>
      <c r="AI398" s="237"/>
      <c r="AJ398" s="233"/>
      <c r="AK398" s="233"/>
    </row>
    <row r="399" spans="28:37" s="113" customFormat="1" ht="15" customHeight="1" x14ac:dyDescent="0.3">
      <c r="AB399" s="237"/>
      <c r="AC399" s="237"/>
      <c r="AD399" s="1"/>
      <c r="AE399" s="237"/>
      <c r="AF399" s="1"/>
      <c r="AG399" s="1"/>
      <c r="AH399" s="233"/>
      <c r="AI399" s="237"/>
      <c r="AJ399" s="233"/>
      <c r="AK399" s="233"/>
    </row>
    <row r="400" spans="28:37" s="113" customFormat="1" ht="15" customHeight="1" x14ac:dyDescent="0.3">
      <c r="AB400" s="237"/>
      <c r="AC400" s="237"/>
      <c r="AD400" s="1"/>
      <c r="AE400" s="237"/>
      <c r="AF400" s="1"/>
      <c r="AG400" s="1"/>
      <c r="AH400" s="233"/>
      <c r="AI400" s="237"/>
      <c r="AJ400" s="233"/>
      <c r="AK400" s="233"/>
    </row>
    <row r="401" spans="28:37" s="113" customFormat="1" ht="15" customHeight="1" x14ac:dyDescent="0.3">
      <c r="AB401" s="237"/>
      <c r="AC401" s="237"/>
      <c r="AD401" s="1"/>
      <c r="AE401" s="237"/>
      <c r="AF401" s="1"/>
      <c r="AG401" s="1"/>
      <c r="AH401" s="233"/>
      <c r="AI401" s="237"/>
      <c r="AJ401" s="233"/>
      <c r="AK401" s="233"/>
    </row>
    <row r="402" spans="28:37" s="113" customFormat="1" ht="15" customHeight="1" x14ac:dyDescent="0.3">
      <c r="AB402" s="237"/>
      <c r="AC402" s="237"/>
      <c r="AD402" s="1"/>
      <c r="AE402" s="237"/>
      <c r="AF402" s="1"/>
      <c r="AG402" s="1"/>
      <c r="AH402" s="233"/>
      <c r="AI402" s="237"/>
      <c r="AJ402" s="233"/>
      <c r="AK402" s="233"/>
    </row>
    <row r="403" spans="28:37" s="113" customFormat="1" ht="15" customHeight="1" x14ac:dyDescent="0.3">
      <c r="AB403" s="237"/>
      <c r="AC403" s="237"/>
      <c r="AD403" s="1"/>
      <c r="AE403" s="237"/>
      <c r="AF403" s="1"/>
      <c r="AG403" s="1"/>
      <c r="AH403" s="233"/>
      <c r="AI403" s="237"/>
      <c r="AJ403" s="233"/>
      <c r="AK403" s="233"/>
    </row>
    <row r="404" spans="28:37" s="113" customFormat="1" ht="15" customHeight="1" x14ac:dyDescent="0.3">
      <c r="AB404" s="237"/>
      <c r="AC404" s="237"/>
      <c r="AD404" s="1"/>
      <c r="AE404" s="237"/>
      <c r="AF404" s="1"/>
      <c r="AG404" s="1"/>
      <c r="AH404" s="233"/>
      <c r="AI404" s="237"/>
      <c r="AJ404" s="233"/>
      <c r="AK404" s="233"/>
    </row>
    <row r="405" spans="28:37" s="113" customFormat="1" ht="15" customHeight="1" x14ac:dyDescent="0.3">
      <c r="AB405" s="237"/>
      <c r="AC405" s="237"/>
      <c r="AD405" s="1"/>
      <c r="AE405" s="237"/>
      <c r="AF405" s="1"/>
      <c r="AG405" s="1"/>
      <c r="AH405" s="233"/>
      <c r="AI405" s="237"/>
      <c r="AJ405" s="233"/>
      <c r="AK405" s="233"/>
    </row>
    <row r="406" spans="28:37" s="113" customFormat="1" ht="15" customHeight="1" x14ac:dyDescent="0.3">
      <c r="AB406" s="237"/>
      <c r="AC406" s="237"/>
      <c r="AD406" s="1"/>
      <c r="AE406" s="237"/>
      <c r="AF406" s="1"/>
      <c r="AG406" s="1"/>
      <c r="AH406" s="233"/>
      <c r="AI406" s="237"/>
      <c r="AJ406" s="233"/>
      <c r="AK406" s="233"/>
    </row>
    <row r="407" spans="28:37" s="113" customFormat="1" ht="15" customHeight="1" x14ac:dyDescent="0.3">
      <c r="AB407" s="237"/>
      <c r="AC407" s="237"/>
      <c r="AD407" s="1"/>
      <c r="AE407" s="237"/>
      <c r="AF407" s="1"/>
      <c r="AG407" s="1"/>
      <c r="AH407" s="233"/>
      <c r="AI407" s="237"/>
      <c r="AJ407" s="233"/>
      <c r="AK407" s="233"/>
    </row>
    <row r="408" spans="28:37" s="113" customFormat="1" ht="15" customHeight="1" x14ac:dyDescent="0.3">
      <c r="AB408" s="237"/>
      <c r="AC408" s="237"/>
      <c r="AD408" s="1"/>
      <c r="AE408" s="237"/>
      <c r="AF408" s="1"/>
      <c r="AG408" s="1"/>
      <c r="AH408" s="233"/>
      <c r="AI408" s="237"/>
      <c r="AJ408" s="233"/>
      <c r="AK408" s="233"/>
    </row>
    <row r="409" spans="28:37" s="113" customFormat="1" ht="15" customHeight="1" x14ac:dyDescent="0.3">
      <c r="AB409" s="237"/>
      <c r="AC409" s="237"/>
      <c r="AD409" s="1"/>
      <c r="AE409" s="237"/>
      <c r="AF409" s="1"/>
      <c r="AG409" s="1"/>
      <c r="AH409" s="233"/>
      <c r="AI409" s="237"/>
      <c r="AJ409" s="233"/>
      <c r="AK409" s="233"/>
    </row>
    <row r="410" spans="28:37" s="113" customFormat="1" ht="15" customHeight="1" x14ac:dyDescent="0.3">
      <c r="AB410" s="237"/>
      <c r="AC410" s="237"/>
      <c r="AD410" s="1"/>
      <c r="AE410" s="237"/>
      <c r="AF410" s="1"/>
      <c r="AG410" s="1"/>
      <c r="AH410" s="233"/>
      <c r="AI410" s="237"/>
      <c r="AJ410" s="233"/>
      <c r="AK410" s="233"/>
    </row>
    <row r="411" spans="28:37" s="113" customFormat="1" ht="15" customHeight="1" x14ac:dyDescent="0.3">
      <c r="AB411" s="237"/>
      <c r="AC411" s="237"/>
      <c r="AD411" s="1"/>
      <c r="AE411" s="237"/>
      <c r="AF411" s="1"/>
      <c r="AG411" s="1"/>
      <c r="AH411" s="233"/>
      <c r="AI411" s="237"/>
      <c r="AJ411" s="233"/>
      <c r="AK411" s="233"/>
    </row>
    <row r="412" spans="28:37" s="113" customFormat="1" ht="15" customHeight="1" x14ac:dyDescent="0.3">
      <c r="AB412" s="237"/>
      <c r="AC412" s="237"/>
      <c r="AD412" s="1"/>
      <c r="AE412" s="237"/>
      <c r="AF412" s="1"/>
      <c r="AG412" s="1"/>
      <c r="AH412" s="233"/>
      <c r="AI412" s="237"/>
      <c r="AJ412" s="233"/>
      <c r="AK412" s="233"/>
    </row>
    <row r="413" spans="28:37" s="113" customFormat="1" ht="15" customHeight="1" x14ac:dyDescent="0.3">
      <c r="AB413" s="237"/>
      <c r="AC413" s="237"/>
      <c r="AD413" s="1"/>
      <c r="AE413" s="237"/>
      <c r="AF413" s="1"/>
      <c r="AG413" s="1"/>
      <c r="AH413" s="233"/>
      <c r="AI413" s="237"/>
      <c r="AJ413" s="233"/>
      <c r="AK413" s="233"/>
    </row>
    <row r="414" spans="28:37" s="113" customFormat="1" ht="15" customHeight="1" x14ac:dyDescent="0.3">
      <c r="AB414" s="237"/>
      <c r="AC414" s="237"/>
      <c r="AD414" s="1"/>
      <c r="AE414" s="237"/>
      <c r="AF414" s="1"/>
      <c r="AG414" s="1"/>
      <c r="AH414" s="233"/>
      <c r="AI414" s="237"/>
      <c r="AJ414" s="233"/>
      <c r="AK414" s="233"/>
    </row>
    <row r="415" spans="28:37" s="113" customFormat="1" ht="15" customHeight="1" x14ac:dyDescent="0.3">
      <c r="AB415" s="237"/>
      <c r="AC415" s="237"/>
      <c r="AD415" s="1"/>
      <c r="AE415" s="237"/>
      <c r="AF415" s="1"/>
      <c r="AG415" s="1"/>
      <c r="AH415" s="233"/>
      <c r="AI415" s="237"/>
      <c r="AJ415" s="233"/>
      <c r="AK415" s="233"/>
    </row>
    <row r="416" spans="28:37" s="113" customFormat="1" ht="15" customHeight="1" x14ac:dyDescent="0.3">
      <c r="AB416" s="237"/>
      <c r="AC416" s="237"/>
      <c r="AD416" s="1"/>
      <c r="AE416" s="237"/>
      <c r="AF416" s="1"/>
      <c r="AG416" s="1"/>
      <c r="AH416" s="233"/>
      <c r="AI416" s="237"/>
      <c r="AJ416" s="233"/>
      <c r="AK416" s="233"/>
    </row>
    <row r="417" spans="28:37" s="113" customFormat="1" ht="15" customHeight="1" x14ac:dyDescent="0.3">
      <c r="AB417" s="237"/>
      <c r="AC417" s="237"/>
      <c r="AD417" s="1"/>
      <c r="AE417" s="237"/>
      <c r="AF417" s="1"/>
      <c r="AG417" s="1"/>
      <c r="AH417" s="233"/>
      <c r="AI417" s="237"/>
      <c r="AJ417" s="233"/>
      <c r="AK417" s="233"/>
    </row>
    <row r="418" spans="28:37" s="113" customFormat="1" ht="15" customHeight="1" x14ac:dyDescent="0.3">
      <c r="AB418" s="237"/>
      <c r="AC418" s="237"/>
      <c r="AD418" s="1"/>
      <c r="AE418" s="237"/>
      <c r="AF418" s="1"/>
      <c r="AG418" s="1"/>
      <c r="AH418" s="233"/>
      <c r="AI418" s="237"/>
      <c r="AJ418" s="233"/>
      <c r="AK418" s="233"/>
    </row>
    <row r="419" spans="28:37" s="113" customFormat="1" ht="15" customHeight="1" x14ac:dyDescent="0.3">
      <c r="AB419" s="237"/>
      <c r="AC419" s="237"/>
      <c r="AD419" s="1"/>
      <c r="AE419" s="237"/>
      <c r="AF419" s="1"/>
      <c r="AG419" s="1"/>
      <c r="AH419" s="233"/>
      <c r="AI419" s="237"/>
      <c r="AJ419" s="233"/>
      <c r="AK419" s="233"/>
    </row>
    <row r="420" spans="28:37" s="113" customFormat="1" ht="15" customHeight="1" x14ac:dyDescent="0.3">
      <c r="AB420" s="237"/>
      <c r="AC420" s="237"/>
      <c r="AD420" s="1"/>
      <c r="AE420" s="237"/>
      <c r="AF420" s="1"/>
      <c r="AG420" s="1"/>
      <c r="AH420" s="233"/>
      <c r="AI420" s="237"/>
      <c r="AJ420" s="233"/>
      <c r="AK420" s="233"/>
    </row>
    <row r="421" spans="28:37" s="113" customFormat="1" ht="15" customHeight="1" x14ac:dyDescent="0.3">
      <c r="AB421" s="237"/>
      <c r="AC421" s="237"/>
      <c r="AD421" s="1"/>
      <c r="AE421" s="237"/>
      <c r="AF421" s="1"/>
      <c r="AG421" s="1"/>
      <c r="AH421" s="233"/>
      <c r="AI421" s="237"/>
      <c r="AJ421" s="233"/>
      <c r="AK421" s="233"/>
    </row>
    <row r="422" spans="28:37" s="113" customFormat="1" ht="15" customHeight="1" x14ac:dyDescent="0.3">
      <c r="AB422" s="237"/>
      <c r="AC422" s="237"/>
      <c r="AD422" s="1"/>
      <c r="AE422" s="237"/>
      <c r="AF422" s="1"/>
      <c r="AG422" s="1"/>
      <c r="AH422" s="233"/>
      <c r="AI422" s="237"/>
      <c r="AJ422" s="233"/>
      <c r="AK422" s="233"/>
    </row>
    <row r="423" spans="28:37" s="113" customFormat="1" ht="15" customHeight="1" x14ac:dyDescent="0.3">
      <c r="AB423" s="237"/>
      <c r="AC423" s="237"/>
      <c r="AD423" s="1"/>
      <c r="AE423" s="237"/>
      <c r="AF423" s="1"/>
      <c r="AG423" s="1"/>
      <c r="AH423" s="233"/>
      <c r="AI423" s="237"/>
      <c r="AJ423" s="233"/>
      <c r="AK423" s="233"/>
    </row>
    <row r="424" spans="28:37" s="113" customFormat="1" ht="15" customHeight="1" x14ac:dyDescent="0.3">
      <c r="AB424" s="237"/>
      <c r="AC424" s="237"/>
      <c r="AD424" s="1"/>
      <c r="AE424" s="237"/>
      <c r="AF424" s="1"/>
      <c r="AG424" s="1"/>
      <c r="AH424" s="233"/>
      <c r="AI424" s="237"/>
      <c r="AJ424" s="233"/>
      <c r="AK424" s="233"/>
    </row>
    <row r="425" spans="28:37" s="113" customFormat="1" ht="15" customHeight="1" x14ac:dyDescent="0.3">
      <c r="AB425" s="237"/>
      <c r="AC425" s="237"/>
      <c r="AD425" s="1"/>
      <c r="AE425" s="237"/>
      <c r="AF425" s="1"/>
      <c r="AG425" s="1"/>
      <c r="AH425" s="233"/>
      <c r="AI425" s="237"/>
      <c r="AJ425" s="233"/>
      <c r="AK425" s="233"/>
    </row>
    <row r="426" spans="28:37" s="113" customFormat="1" ht="15" customHeight="1" x14ac:dyDescent="0.3">
      <c r="AB426" s="237"/>
      <c r="AC426" s="237"/>
      <c r="AD426" s="1"/>
      <c r="AE426" s="237"/>
      <c r="AF426" s="1"/>
      <c r="AG426" s="1"/>
      <c r="AH426" s="233"/>
      <c r="AI426" s="237"/>
      <c r="AJ426" s="233"/>
      <c r="AK426" s="233"/>
    </row>
    <row r="427" spans="28:37" s="113" customFormat="1" ht="15" customHeight="1" x14ac:dyDescent="0.3">
      <c r="AB427" s="237"/>
      <c r="AC427" s="237"/>
      <c r="AD427" s="1"/>
      <c r="AE427" s="237"/>
      <c r="AF427" s="1"/>
      <c r="AG427" s="1"/>
      <c r="AH427" s="233"/>
      <c r="AI427" s="237"/>
      <c r="AJ427" s="233"/>
      <c r="AK427" s="233"/>
    </row>
    <row r="428" spans="28:37" s="113" customFormat="1" ht="15" customHeight="1" x14ac:dyDescent="0.3">
      <c r="AB428" s="237"/>
      <c r="AC428" s="237"/>
      <c r="AD428" s="1"/>
      <c r="AE428" s="237"/>
      <c r="AF428" s="1"/>
      <c r="AG428" s="1"/>
      <c r="AH428" s="233"/>
      <c r="AI428" s="237"/>
      <c r="AJ428" s="233"/>
      <c r="AK428" s="233"/>
    </row>
    <row r="429" spans="28:37" s="113" customFormat="1" ht="15" customHeight="1" x14ac:dyDescent="0.3">
      <c r="AB429" s="237"/>
      <c r="AC429" s="237"/>
      <c r="AD429" s="1"/>
      <c r="AE429" s="237"/>
      <c r="AF429" s="1"/>
      <c r="AG429" s="1"/>
      <c r="AH429" s="233"/>
      <c r="AI429" s="237"/>
      <c r="AJ429" s="233"/>
      <c r="AK429" s="233"/>
    </row>
    <row r="430" spans="28:37" s="113" customFormat="1" ht="15" customHeight="1" x14ac:dyDescent="0.3">
      <c r="AB430" s="237"/>
      <c r="AC430" s="237"/>
      <c r="AD430" s="1"/>
      <c r="AE430" s="237"/>
      <c r="AF430" s="1"/>
      <c r="AG430" s="1"/>
      <c r="AH430" s="233"/>
      <c r="AI430" s="237"/>
      <c r="AJ430" s="233"/>
      <c r="AK430" s="233"/>
    </row>
    <row r="431" spans="28:37" s="113" customFormat="1" ht="15" customHeight="1" x14ac:dyDescent="0.3">
      <c r="AB431" s="237"/>
      <c r="AC431" s="237"/>
      <c r="AD431" s="1"/>
      <c r="AE431" s="237"/>
      <c r="AF431" s="1"/>
      <c r="AG431" s="1"/>
      <c r="AH431" s="233"/>
      <c r="AI431" s="237"/>
      <c r="AJ431" s="233"/>
      <c r="AK431" s="233"/>
    </row>
    <row r="432" spans="28:37" s="113" customFormat="1" ht="15" customHeight="1" x14ac:dyDescent="0.3">
      <c r="AB432" s="237"/>
      <c r="AC432" s="237"/>
      <c r="AD432" s="1"/>
      <c r="AE432" s="237"/>
      <c r="AF432" s="1"/>
      <c r="AG432" s="1"/>
      <c r="AH432" s="233"/>
      <c r="AI432" s="237"/>
      <c r="AJ432" s="233"/>
      <c r="AK432" s="233"/>
    </row>
    <row r="433" spans="28:37" s="113" customFormat="1" ht="15" customHeight="1" x14ac:dyDescent="0.3">
      <c r="AB433" s="237"/>
      <c r="AC433" s="237"/>
      <c r="AD433" s="1"/>
      <c r="AE433" s="237"/>
      <c r="AF433" s="1"/>
      <c r="AG433" s="1"/>
      <c r="AH433" s="233"/>
      <c r="AI433" s="237"/>
      <c r="AJ433" s="233"/>
      <c r="AK433" s="233"/>
    </row>
    <row r="434" spans="28:37" s="113" customFormat="1" ht="15" customHeight="1" x14ac:dyDescent="0.3">
      <c r="AB434" s="237"/>
      <c r="AC434" s="237"/>
      <c r="AD434" s="1"/>
      <c r="AE434" s="237"/>
      <c r="AF434" s="1"/>
      <c r="AG434" s="1"/>
      <c r="AH434" s="233"/>
      <c r="AI434" s="237"/>
      <c r="AJ434" s="233"/>
      <c r="AK434" s="233"/>
    </row>
    <row r="435" spans="28:37" s="113" customFormat="1" ht="15" customHeight="1" x14ac:dyDescent="0.3">
      <c r="AB435" s="237"/>
      <c r="AC435" s="237"/>
      <c r="AD435" s="1"/>
      <c r="AE435" s="237"/>
      <c r="AF435" s="1"/>
      <c r="AG435" s="1"/>
      <c r="AH435" s="233"/>
      <c r="AI435" s="237"/>
      <c r="AJ435" s="233"/>
      <c r="AK435" s="233"/>
    </row>
    <row r="436" spans="28:37" s="113" customFormat="1" ht="15" customHeight="1" x14ac:dyDescent="0.3">
      <c r="AB436" s="237"/>
      <c r="AC436" s="237"/>
      <c r="AD436" s="1"/>
      <c r="AE436" s="237"/>
      <c r="AF436" s="1"/>
      <c r="AG436" s="1"/>
      <c r="AH436" s="233"/>
      <c r="AI436" s="237"/>
      <c r="AJ436" s="233"/>
      <c r="AK436" s="233"/>
    </row>
    <row r="437" spans="28:37" s="113" customFormat="1" ht="15" customHeight="1" x14ac:dyDescent="0.3">
      <c r="AB437" s="237"/>
      <c r="AC437" s="237"/>
      <c r="AD437" s="1"/>
      <c r="AE437" s="237"/>
      <c r="AF437" s="1"/>
      <c r="AG437" s="1"/>
      <c r="AH437" s="233"/>
      <c r="AI437" s="237"/>
      <c r="AJ437" s="233"/>
      <c r="AK437" s="233"/>
    </row>
    <row r="438" spans="28:37" s="113" customFormat="1" ht="15" customHeight="1" x14ac:dyDescent="0.3">
      <c r="AB438" s="237"/>
      <c r="AC438" s="237"/>
      <c r="AD438" s="1"/>
      <c r="AE438" s="237"/>
      <c r="AF438" s="1"/>
      <c r="AG438" s="1"/>
      <c r="AH438" s="233"/>
      <c r="AI438" s="237"/>
      <c r="AJ438" s="233"/>
      <c r="AK438" s="233"/>
    </row>
    <row r="439" spans="28:37" s="113" customFormat="1" ht="15" customHeight="1" x14ac:dyDescent="0.3">
      <c r="AB439" s="237"/>
      <c r="AC439" s="237"/>
      <c r="AD439" s="1"/>
      <c r="AE439" s="237"/>
      <c r="AF439" s="1"/>
      <c r="AG439" s="1"/>
      <c r="AH439" s="233"/>
      <c r="AI439" s="237"/>
      <c r="AJ439" s="233"/>
      <c r="AK439" s="233"/>
    </row>
    <row r="440" spans="28:37" s="113" customFormat="1" ht="15" customHeight="1" x14ac:dyDescent="0.3">
      <c r="AB440" s="237"/>
      <c r="AC440" s="237"/>
      <c r="AD440" s="1"/>
      <c r="AE440" s="237"/>
      <c r="AF440" s="1"/>
      <c r="AG440" s="1"/>
      <c r="AH440" s="233"/>
      <c r="AI440" s="237"/>
      <c r="AJ440" s="233"/>
      <c r="AK440" s="233"/>
    </row>
    <row r="441" spans="28:37" s="113" customFormat="1" ht="15" customHeight="1" x14ac:dyDescent="0.3">
      <c r="AB441" s="237"/>
      <c r="AC441" s="237"/>
      <c r="AD441" s="1"/>
      <c r="AE441" s="237"/>
      <c r="AF441" s="1"/>
      <c r="AG441" s="1"/>
      <c r="AH441" s="233"/>
      <c r="AI441" s="237"/>
      <c r="AJ441" s="233"/>
      <c r="AK441" s="233"/>
    </row>
    <row r="442" spans="28:37" s="113" customFormat="1" ht="15" customHeight="1" x14ac:dyDescent="0.3">
      <c r="AB442" s="237"/>
      <c r="AC442" s="237"/>
      <c r="AD442" s="1"/>
      <c r="AE442" s="237"/>
      <c r="AF442" s="1"/>
      <c r="AG442" s="1"/>
      <c r="AH442" s="233"/>
      <c r="AI442" s="237"/>
      <c r="AJ442" s="233"/>
      <c r="AK442" s="233"/>
    </row>
    <row r="443" spans="28:37" s="113" customFormat="1" ht="15" customHeight="1" x14ac:dyDescent="0.3">
      <c r="AB443" s="237"/>
      <c r="AC443" s="237"/>
      <c r="AD443" s="1"/>
      <c r="AE443" s="237"/>
      <c r="AF443" s="1"/>
      <c r="AG443" s="1"/>
      <c r="AH443" s="233"/>
      <c r="AI443" s="237"/>
      <c r="AJ443" s="233"/>
      <c r="AK443" s="233"/>
    </row>
    <row r="444" spans="28:37" s="113" customFormat="1" ht="15" customHeight="1" x14ac:dyDescent="0.3">
      <c r="AB444" s="237"/>
      <c r="AC444" s="237"/>
      <c r="AD444" s="1"/>
      <c r="AE444" s="237"/>
      <c r="AF444" s="1"/>
      <c r="AG444" s="1"/>
      <c r="AH444" s="233"/>
      <c r="AI444" s="237"/>
      <c r="AJ444" s="233"/>
      <c r="AK444" s="233"/>
    </row>
    <row r="445" spans="28:37" s="113" customFormat="1" ht="15" customHeight="1" x14ac:dyDescent="0.3">
      <c r="AB445" s="237"/>
      <c r="AC445" s="237"/>
      <c r="AD445" s="1"/>
      <c r="AE445" s="237"/>
      <c r="AF445" s="1"/>
      <c r="AG445" s="1"/>
      <c r="AH445" s="233"/>
      <c r="AI445" s="237"/>
      <c r="AJ445" s="233"/>
      <c r="AK445" s="233"/>
    </row>
    <row r="446" spans="28:37" s="113" customFormat="1" ht="15" customHeight="1" x14ac:dyDescent="0.3">
      <c r="AB446" s="237"/>
      <c r="AC446" s="237"/>
      <c r="AD446" s="1"/>
      <c r="AE446" s="237"/>
      <c r="AF446" s="1"/>
      <c r="AG446" s="1"/>
      <c r="AH446" s="233"/>
      <c r="AI446" s="237"/>
      <c r="AJ446" s="233"/>
      <c r="AK446" s="233"/>
    </row>
    <row r="447" spans="28:37" s="113" customFormat="1" ht="15" customHeight="1" x14ac:dyDescent="0.3">
      <c r="AB447" s="237"/>
      <c r="AC447" s="237"/>
      <c r="AD447" s="1"/>
      <c r="AE447" s="237"/>
      <c r="AF447" s="1"/>
      <c r="AG447" s="1"/>
      <c r="AH447" s="233"/>
      <c r="AI447" s="237"/>
      <c r="AJ447" s="233"/>
      <c r="AK447" s="233"/>
    </row>
    <row r="448" spans="28:37" s="113" customFormat="1" ht="15" customHeight="1" x14ac:dyDescent="0.3">
      <c r="AB448" s="237"/>
      <c r="AC448" s="237"/>
      <c r="AD448" s="1"/>
      <c r="AE448" s="237"/>
      <c r="AF448" s="1"/>
      <c r="AG448" s="1"/>
      <c r="AH448" s="233"/>
      <c r="AI448" s="237"/>
      <c r="AJ448" s="233"/>
      <c r="AK448" s="233"/>
    </row>
    <row r="449" spans="28:37" s="113" customFormat="1" ht="15" customHeight="1" x14ac:dyDescent="0.3">
      <c r="AB449" s="237"/>
      <c r="AC449" s="237"/>
      <c r="AD449" s="1"/>
      <c r="AE449" s="237"/>
      <c r="AF449" s="1"/>
      <c r="AG449" s="1"/>
      <c r="AH449" s="233"/>
      <c r="AI449" s="237"/>
      <c r="AJ449" s="233"/>
      <c r="AK449" s="233"/>
    </row>
    <row r="450" spans="28:37" s="113" customFormat="1" ht="15" customHeight="1" x14ac:dyDescent="0.3">
      <c r="AB450" s="237"/>
      <c r="AC450" s="237"/>
      <c r="AD450" s="1"/>
      <c r="AE450" s="237"/>
      <c r="AF450" s="1"/>
      <c r="AG450" s="1"/>
      <c r="AH450" s="233"/>
      <c r="AI450" s="237"/>
      <c r="AJ450" s="233"/>
      <c r="AK450" s="233"/>
    </row>
    <row r="451" spans="28:37" s="113" customFormat="1" ht="15" customHeight="1" x14ac:dyDescent="0.3">
      <c r="AB451" s="237"/>
      <c r="AC451" s="237"/>
      <c r="AD451" s="1"/>
      <c r="AE451" s="237"/>
      <c r="AF451" s="1"/>
      <c r="AG451" s="1"/>
      <c r="AH451" s="233"/>
      <c r="AI451" s="237"/>
      <c r="AJ451" s="233"/>
      <c r="AK451" s="233"/>
    </row>
    <row r="452" spans="28:37" s="113" customFormat="1" ht="15" customHeight="1" x14ac:dyDescent="0.3">
      <c r="AB452" s="237"/>
      <c r="AC452" s="237"/>
      <c r="AD452" s="1"/>
      <c r="AE452" s="237"/>
      <c r="AF452" s="1"/>
      <c r="AG452" s="1"/>
      <c r="AH452" s="233"/>
      <c r="AI452" s="237"/>
      <c r="AJ452" s="233"/>
      <c r="AK452" s="233"/>
    </row>
    <row r="453" spans="28:37" s="113" customFormat="1" ht="15" customHeight="1" x14ac:dyDescent="0.3">
      <c r="AB453" s="237"/>
      <c r="AC453" s="237"/>
      <c r="AD453" s="1"/>
      <c r="AE453" s="237"/>
      <c r="AF453" s="1"/>
      <c r="AG453" s="1"/>
      <c r="AH453" s="233"/>
      <c r="AI453" s="237"/>
      <c r="AJ453" s="233"/>
      <c r="AK453" s="233"/>
    </row>
    <row r="454" spans="28:37" s="113" customFormat="1" ht="15" customHeight="1" x14ac:dyDescent="0.3">
      <c r="AB454" s="237"/>
      <c r="AC454" s="237"/>
      <c r="AD454" s="1"/>
      <c r="AE454" s="237"/>
      <c r="AF454" s="1"/>
      <c r="AG454" s="1"/>
      <c r="AH454" s="233"/>
      <c r="AI454" s="237"/>
      <c r="AJ454" s="233"/>
      <c r="AK454" s="233"/>
    </row>
    <row r="455" spans="28:37" s="113" customFormat="1" ht="15" customHeight="1" x14ac:dyDescent="0.3">
      <c r="AB455" s="237"/>
      <c r="AC455" s="237"/>
      <c r="AD455" s="1"/>
      <c r="AE455" s="237"/>
      <c r="AF455" s="1"/>
      <c r="AG455" s="1"/>
      <c r="AH455" s="233"/>
      <c r="AI455" s="237"/>
      <c r="AJ455" s="233"/>
      <c r="AK455" s="233"/>
    </row>
    <row r="456" spans="28:37" s="113" customFormat="1" ht="15" customHeight="1" x14ac:dyDescent="0.3">
      <c r="AB456" s="237"/>
      <c r="AC456" s="237"/>
      <c r="AD456" s="1"/>
      <c r="AE456" s="237"/>
      <c r="AF456" s="1"/>
      <c r="AG456" s="1"/>
      <c r="AH456" s="233"/>
      <c r="AI456" s="237"/>
      <c r="AJ456" s="233"/>
      <c r="AK456" s="233"/>
    </row>
    <row r="457" spans="28:37" s="113" customFormat="1" ht="15" customHeight="1" x14ac:dyDescent="0.3">
      <c r="AB457" s="237"/>
      <c r="AC457" s="237"/>
      <c r="AD457" s="1"/>
      <c r="AE457" s="237"/>
      <c r="AF457" s="1"/>
      <c r="AG457" s="1"/>
      <c r="AH457" s="233"/>
      <c r="AI457" s="237"/>
      <c r="AJ457" s="233"/>
      <c r="AK457" s="233"/>
    </row>
    <row r="458" spans="28:37" s="113" customFormat="1" ht="15" customHeight="1" x14ac:dyDescent="0.3">
      <c r="AB458" s="237"/>
      <c r="AC458" s="237"/>
      <c r="AD458" s="1"/>
      <c r="AE458" s="237"/>
      <c r="AF458" s="1"/>
      <c r="AG458" s="1"/>
      <c r="AH458" s="233"/>
      <c r="AI458" s="237"/>
      <c r="AJ458" s="233"/>
      <c r="AK458" s="233"/>
    </row>
    <row r="459" spans="28:37" s="113" customFormat="1" ht="15" customHeight="1" x14ac:dyDescent="0.3">
      <c r="AB459" s="237"/>
      <c r="AC459" s="237"/>
      <c r="AD459" s="1"/>
      <c r="AE459" s="1"/>
      <c r="AF459" s="1"/>
      <c r="AG459" s="1"/>
      <c r="AH459" s="1"/>
      <c r="AI459" s="1"/>
      <c r="AJ459" s="1"/>
      <c r="AK459" s="1"/>
    </row>
    <row r="460" spans="28:37" s="113" customFormat="1" ht="15" customHeight="1" x14ac:dyDescent="0.3">
      <c r="AB460" s="237"/>
      <c r="AC460" s="237"/>
      <c r="AD460" s="1"/>
      <c r="AE460" s="1"/>
      <c r="AF460" s="1"/>
      <c r="AG460" s="1"/>
      <c r="AH460" s="1"/>
      <c r="AI460" s="1"/>
      <c r="AJ460" s="1"/>
      <c r="AK460" s="1"/>
    </row>
    <row r="461" spans="28:37" s="113" customFormat="1" ht="15" customHeight="1" x14ac:dyDescent="0.3">
      <c r="AB461" s="237"/>
      <c r="AC461" s="237"/>
      <c r="AD461" s="1"/>
      <c r="AE461" s="1"/>
      <c r="AF461" s="1"/>
      <c r="AG461" s="1"/>
      <c r="AH461" s="1"/>
      <c r="AI461" s="1"/>
      <c r="AJ461" s="1"/>
      <c r="AK461" s="1"/>
    </row>
    <row r="462" spans="28:37" s="113" customFormat="1" ht="15" customHeight="1" x14ac:dyDescent="0.3">
      <c r="AB462" s="237"/>
      <c r="AC462" s="237"/>
      <c r="AD462" s="1"/>
      <c r="AE462" s="1"/>
      <c r="AF462" s="1"/>
      <c r="AG462" s="1"/>
      <c r="AH462" s="1"/>
      <c r="AI462" s="1"/>
      <c r="AJ462" s="1"/>
      <c r="AK462" s="1"/>
    </row>
    <row r="463" spans="28:37" s="113" customFormat="1" ht="15" customHeight="1" x14ac:dyDescent="0.3">
      <c r="AB463" s="237"/>
      <c r="AC463" s="237"/>
      <c r="AD463" s="1"/>
      <c r="AE463" s="1"/>
      <c r="AF463" s="1"/>
      <c r="AG463" s="1"/>
      <c r="AH463" s="1"/>
      <c r="AI463" s="1"/>
      <c r="AJ463" s="1"/>
      <c r="AK463" s="1"/>
    </row>
    <row r="464" spans="28:37" s="113" customFormat="1" ht="15" customHeight="1" x14ac:dyDescent="0.3">
      <c r="AB464" s="237"/>
      <c r="AC464" s="237"/>
      <c r="AD464" s="1"/>
      <c r="AE464" s="1"/>
      <c r="AF464" s="1"/>
      <c r="AG464" s="1"/>
      <c r="AH464" s="1"/>
      <c r="AI464" s="1"/>
      <c r="AJ464" s="1"/>
      <c r="AK464" s="1"/>
    </row>
    <row r="465" spans="1:108" s="1" customFormat="1" ht="15" customHeight="1" x14ac:dyDescent="0.3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01"/>
      <c r="P465" s="218"/>
      <c r="Q465" s="218"/>
      <c r="R465" s="218"/>
      <c r="S465" s="218"/>
      <c r="T465" s="218"/>
      <c r="U465" s="218"/>
      <c r="V465" s="218"/>
      <c r="W465" s="218"/>
      <c r="X465" s="218"/>
      <c r="Y465" s="219"/>
      <c r="Z465" s="219"/>
      <c r="AA465" s="102"/>
      <c r="AB465" s="237"/>
      <c r="AC465" s="237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</row>
    <row r="466" spans="1:108" s="1" customFormat="1" ht="15" customHeight="1" x14ac:dyDescent="0.3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01"/>
      <c r="P466" s="218"/>
      <c r="Q466" s="218"/>
      <c r="R466" s="218"/>
      <c r="S466" s="218"/>
      <c r="T466" s="218"/>
      <c r="U466" s="218"/>
      <c r="V466" s="218"/>
      <c r="W466" s="218"/>
      <c r="X466" s="218"/>
      <c r="Y466" s="219"/>
      <c r="Z466" s="219"/>
      <c r="AA466" s="102"/>
      <c r="AB466" s="237"/>
      <c r="AC466" s="237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</row>
    <row r="467" spans="1:108" s="1" customFormat="1" ht="15" customHeight="1" x14ac:dyDescent="0.3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01"/>
      <c r="P467" s="218"/>
      <c r="Q467" s="218"/>
      <c r="R467" s="218"/>
      <c r="S467" s="218"/>
      <c r="T467" s="218"/>
      <c r="U467" s="218"/>
      <c r="V467" s="218"/>
      <c r="W467" s="218"/>
      <c r="X467" s="218"/>
      <c r="Y467" s="219"/>
      <c r="Z467" s="219"/>
      <c r="AA467" s="102"/>
      <c r="AB467" s="237"/>
      <c r="AC467" s="237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</row>
    <row r="468" spans="1:108" s="1" customFormat="1" ht="15" customHeight="1" x14ac:dyDescent="0.3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01"/>
      <c r="P468" s="218"/>
      <c r="Q468" s="218"/>
      <c r="R468" s="218"/>
      <c r="S468" s="218"/>
      <c r="T468" s="218"/>
      <c r="U468" s="218"/>
      <c r="V468" s="218"/>
      <c r="W468" s="218"/>
      <c r="X468" s="218"/>
      <c r="Y468" s="219"/>
      <c r="Z468" s="219"/>
      <c r="AA468" s="102"/>
      <c r="AB468" s="237"/>
      <c r="AC468" s="237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</row>
    <row r="469" spans="1:108" s="1" customFormat="1" ht="15" customHeight="1" x14ac:dyDescent="0.3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01"/>
      <c r="P469" s="218"/>
      <c r="Q469" s="218"/>
      <c r="R469" s="218"/>
      <c r="S469" s="218"/>
      <c r="T469" s="218"/>
      <c r="U469" s="218"/>
      <c r="V469" s="218"/>
      <c r="W469" s="218"/>
      <c r="X469" s="218"/>
      <c r="Y469" s="219"/>
      <c r="Z469" s="219"/>
      <c r="AA469" s="102"/>
      <c r="AB469" s="237"/>
      <c r="AC469" s="237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</row>
    <row r="470" spans="1:108" s="1" customFormat="1" ht="15" customHeight="1" x14ac:dyDescent="0.3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01"/>
      <c r="P470" s="218"/>
      <c r="Q470" s="218"/>
      <c r="R470" s="218"/>
      <c r="S470" s="218"/>
      <c r="T470" s="218"/>
      <c r="U470" s="218"/>
      <c r="V470" s="218"/>
      <c r="W470" s="218"/>
      <c r="X470" s="218"/>
      <c r="Y470" s="219"/>
      <c r="Z470" s="219"/>
      <c r="AA470" s="102"/>
      <c r="AB470" s="237"/>
      <c r="AC470" s="237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</row>
    <row r="2254" spans="1:37" ht="15" customHeight="1" x14ac:dyDescent="0.3"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</row>
    <row r="2255" spans="1:37" s="101" customFormat="1" ht="15" customHeight="1" x14ac:dyDescent="0.3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P2255" s="218"/>
      <c r="Q2255" s="218"/>
      <c r="R2255" s="218"/>
      <c r="S2255" s="218"/>
      <c r="T2255" s="218"/>
      <c r="U2255" s="218"/>
      <c r="V2255" s="218"/>
      <c r="W2255" s="218"/>
      <c r="X2255" s="218"/>
      <c r="Y2255" s="219"/>
      <c r="Z2255" s="219"/>
      <c r="AA2255" s="102"/>
      <c r="AB2255" s="102"/>
      <c r="AC2255" s="102"/>
      <c r="AD2255" s="102"/>
      <c r="AE2255" s="102"/>
      <c r="AF2255" s="102"/>
      <c r="AG2255" s="102"/>
      <c r="AH2255" s="102"/>
      <c r="AI2255" s="102"/>
      <c r="AJ2255" s="102"/>
      <c r="AK2255" s="102"/>
    </row>
    <row r="2256" spans="1:37" s="101" customFormat="1" ht="15" customHeight="1" x14ac:dyDescent="0.3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P2256" s="218"/>
      <c r="Q2256" s="218"/>
      <c r="R2256" s="218"/>
      <c r="S2256" s="218"/>
      <c r="T2256" s="218"/>
      <c r="U2256" s="218"/>
      <c r="V2256" s="218"/>
      <c r="W2256" s="218"/>
      <c r="X2256" s="218"/>
      <c r="Y2256" s="219"/>
      <c r="Z2256" s="219"/>
      <c r="AA2256" s="102"/>
      <c r="AB2256" s="102"/>
      <c r="AC2256" s="102"/>
      <c r="AD2256" s="102"/>
      <c r="AE2256" s="102"/>
      <c r="AF2256" s="102"/>
      <c r="AG2256" s="102"/>
      <c r="AH2256" s="102"/>
      <c r="AI2256" s="102"/>
      <c r="AJ2256" s="102"/>
      <c r="AK2256" s="102"/>
    </row>
  </sheetData>
  <mergeCells count="6">
    <mergeCell ref="L2:R2"/>
    <mergeCell ref="B9:R14"/>
    <mergeCell ref="B31:P34"/>
    <mergeCell ref="Q31:R34"/>
    <mergeCell ref="B42:I42"/>
    <mergeCell ref="K42:R42"/>
  </mergeCells>
  <printOptions horizontalCentered="1"/>
  <pageMargins left="0.19685039370078741" right="0" top="0.19685039370078741" bottom="0" header="0.31496062992125984" footer="0.31496062992125984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5" tint="-0.249977111117893"/>
    <pageSetUpPr fitToPage="1"/>
  </sheetPr>
  <dimension ref="A1:X77"/>
  <sheetViews>
    <sheetView topLeftCell="A43" zoomScale="75" zoomScaleNormal="75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24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24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24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24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24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24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24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24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261"/>
      <c r="L8" s="165"/>
      <c r="M8" s="165"/>
      <c r="N8" s="165"/>
      <c r="O8" s="521" t="s">
        <v>302</v>
      </c>
      <c r="P8" s="12"/>
      <c r="Q8" s="12"/>
      <c r="R8" s="16"/>
      <c r="S8" s="16"/>
      <c r="T8" s="16"/>
      <c r="U8" s="16"/>
      <c r="V8" s="16"/>
      <c r="W8" s="16"/>
      <c r="X8" s="16"/>
    </row>
    <row r="9" spans="1:24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24" ht="16.5" customHeight="1" thickTop="1" thickBot="1" x14ac:dyDescent="0.4">
      <c r="A10" s="159"/>
      <c r="B10" s="168" t="s">
        <v>161</v>
      </c>
      <c r="C10" s="12"/>
      <c r="D10" s="12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6"/>
      <c r="S10" s="16"/>
      <c r="T10" s="16"/>
      <c r="U10" s="16"/>
      <c r="V10" s="16"/>
      <c r="W10" s="16"/>
      <c r="X10" s="16"/>
    </row>
    <row r="11" spans="1:24" ht="17.399999999999999" customHeight="1" thickTop="1" thickBot="1" x14ac:dyDescent="0.4">
      <c r="A11" s="18"/>
      <c r="B11" s="56"/>
      <c r="C11" s="18"/>
      <c r="D11" s="522"/>
      <c r="G11" s="523"/>
      <c r="H11" s="523"/>
      <c r="I11" s="523"/>
      <c r="J11" s="523"/>
      <c r="K11" s="523"/>
      <c r="L11" s="523"/>
      <c r="M11" s="523"/>
      <c r="N11" s="523"/>
      <c r="R11" s="16"/>
      <c r="S11" s="16"/>
      <c r="T11" s="16"/>
      <c r="U11" s="16"/>
      <c r="V11" s="16"/>
      <c r="W11" s="16"/>
      <c r="X11" s="16"/>
    </row>
    <row r="12" spans="1:24" ht="14.25" customHeight="1" thickTop="1" thickBot="1" x14ac:dyDescent="0.4">
      <c r="A12" s="18"/>
      <c r="B12" s="97"/>
      <c r="C12" s="97"/>
      <c r="D12" s="97"/>
      <c r="E12" s="588" t="s">
        <v>13</v>
      </c>
      <c r="F12" s="589"/>
      <c r="G12" s="589"/>
      <c r="H12" s="589"/>
      <c r="I12" s="589"/>
      <c r="J12" s="589"/>
      <c r="K12" s="589"/>
      <c r="L12" s="589"/>
      <c r="M12" s="589"/>
      <c r="N12" s="590"/>
      <c r="O12" s="74"/>
      <c r="P12" s="74"/>
      <c r="Q12" s="75"/>
      <c r="R12" s="16"/>
      <c r="S12" s="16"/>
      <c r="T12" s="16"/>
      <c r="U12" s="16"/>
      <c r="V12" s="16"/>
      <c r="W12" s="16"/>
      <c r="X12" s="16"/>
    </row>
    <row r="13" spans="1:24" s="14" customFormat="1" ht="15" customHeight="1" thickTop="1" x14ac:dyDescent="0.3">
      <c r="B13" s="152"/>
      <c r="C13" s="152"/>
      <c r="D13" s="152"/>
      <c r="E13" s="178" t="s">
        <v>0</v>
      </c>
      <c r="F13" s="200" t="s">
        <v>1</v>
      </c>
      <c r="G13" s="179" t="s">
        <v>2</v>
      </c>
      <c r="H13" s="179" t="s">
        <v>3</v>
      </c>
      <c r="I13" s="179" t="s">
        <v>4</v>
      </c>
      <c r="J13" s="179" t="s">
        <v>5</v>
      </c>
      <c r="K13" s="179" t="s">
        <v>6</v>
      </c>
      <c r="L13" s="179" t="s">
        <v>7</v>
      </c>
      <c r="M13" s="180" t="s">
        <v>8</v>
      </c>
      <c r="N13" s="181">
        <v>2015</v>
      </c>
      <c r="O13" s="73"/>
      <c r="P13" s="73"/>
      <c r="Q13" s="73"/>
    </row>
    <row r="14" spans="1:24" ht="15.6" x14ac:dyDescent="0.3">
      <c r="B14" s="204" t="s">
        <v>11</v>
      </c>
      <c r="C14" s="169"/>
      <c r="D14" s="170"/>
      <c r="E14" s="171">
        <v>55.9</v>
      </c>
      <c r="F14" s="172">
        <v>58.9</v>
      </c>
      <c r="G14" s="172">
        <v>62.2</v>
      </c>
      <c r="H14" s="172">
        <v>65.099999999999994</v>
      </c>
      <c r="I14" s="173">
        <v>67.400000000000006</v>
      </c>
      <c r="J14" s="174">
        <v>70.3</v>
      </c>
      <c r="K14" s="172">
        <v>72.599999999999994</v>
      </c>
      <c r="L14" s="174">
        <v>73.3</v>
      </c>
      <c r="M14" s="172">
        <v>74.8</v>
      </c>
      <c r="N14" s="175">
        <v>75.900000000000006</v>
      </c>
      <c r="O14" s="103"/>
      <c r="P14" s="33"/>
      <c r="Q14" s="73"/>
    </row>
    <row r="15" spans="1:24" ht="15.6" x14ac:dyDescent="0.3">
      <c r="B15" s="176" t="s">
        <v>12</v>
      </c>
      <c r="C15" s="177"/>
      <c r="D15" s="177"/>
      <c r="E15" s="171">
        <v>44.1</v>
      </c>
      <c r="F15" s="172">
        <v>41.1</v>
      </c>
      <c r="G15" s="172">
        <v>37.799999999999997</v>
      </c>
      <c r="H15" s="172">
        <v>34.900000000000006</v>
      </c>
      <c r="I15" s="173">
        <v>32.599999999999994</v>
      </c>
      <c r="J15" s="174">
        <v>29.700000000000003</v>
      </c>
      <c r="K15" s="172">
        <v>27.400000000000006</v>
      </c>
      <c r="L15" s="174">
        <v>26.700000000000003</v>
      </c>
      <c r="M15" s="172">
        <v>25.200000000000003</v>
      </c>
      <c r="N15" s="175">
        <f>100-N14</f>
        <v>24.099999999999994</v>
      </c>
      <c r="O15" s="153"/>
      <c r="P15" s="154"/>
      <c r="Q15" s="73"/>
    </row>
    <row r="16" spans="1:24" ht="14.4" x14ac:dyDescent="0.3">
      <c r="A16" s="14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14"/>
      <c r="P16" s="39"/>
      <c r="Q16" s="73"/>
    </row>
    <row r="17" spans="1:17" ht="14.4" x14ac:dyDescent="0.3">
      <c r="A17" s="14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14"/>
      <c r="P17" s="39"/>
      <c r="Q17" s="73"/>
    </row>
    <row r="18" spans="1:17" s="14" customFormat="1" ht="14.4" x14ac:dyDescent="0.3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14"/>
      <c r="P18" s="39"/>
      <c r="Q18" s="73"/>
    </row>
    <row r="19" spans="1:17" s="14" customFormat="1" ht="14.4" x14ac:dyDescent="0.3"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14"/>
      <c r="P19" s="39"/>
      <c r="Q19" s="73"/>
    </row>
    <row r="20" spans="1:17" s="14" customFormat="1" ht="14.4" x14ac:dyDescent="0.3"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14"/>
      <c r="P20" s="39"/>
      <c r="Q20" s="73"/>
    </row>
    <row r="21" spans="1:17" s="14" customFormat="1" ht="14.4" x14ac:dyDescent="0.3"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14"/>
      <c r="P21" s="39"/>
      <c r="Q21" s="73"/>
    </row>
    <row r="22" spans="1:17" s="14" customFormat="1" ht="14.4" x14ac:dyDescent="0.3"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14"/>
      <c r="P22" s="39"/>
      <c r="Q22" s="73"/>
    </row>
    <row r="23" spans="1:17" s="14" customFormat="1" ht="14.4" x14ac:dyDescent="0.3"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14"/>
      <c r="P23" s="39"/>
      <c r="Q23" s="73"/>
    </row>
    <row r="24" spans="1:17" s="14" customFormat="1" ht="14.4" x14ac:dyDescent="0.3"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4"/>
      <c r="P24" s="33"/>
      <c r="Q24" s="73"/>
    </row>
    <row r="25" spans="1:17" s="14" customFormat="1" ht="14.4" x14ac:dyDescent="0.3"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33"/>
      <c r="P25" s="33"/>
      <c r="Q25" s="73"/>
    </row>
    <row r="26" spans="1:17" s="14" customFormat="1" ht="14.4" x14ac:dyDescent="0.3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Q26" s="16"/>
    </row>
    <row r="27" spans="1:17" s="14" customFormat="1" ht="14.4" x14ac:dyDescent="0.3"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76"/>
      <c r="Q27" s="16"/>
    </row>
    <row r="28" spans="1:17" s="14" customFormat="1" ht="14.4" x14ac:dyDescent="0.3"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6"/>
      <c r="Q28" s="16"/>
    </row>
    <row r="29" spans="1:17" s="14" customFormat="1" ht="15" thickBot="1" x14ac:dyDescent="0.35">
      <c r="B29" s="156"/>
      <c r="C29" s="156"/>
      <c r="D29" s="156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76"/>
      <c r="Q29" s="16"/>
    </row>
    <row r="30" spans="1:17" s="14" customFormat="1" ht="18.600000000000001" thickTop="1" x14ac:dyDescent="0.3">
      <c r="B30" s="97"/>
      <c r="C30" s="97"/>
      <c r="D30" s="97"/>
      <c r="E30" s="581" t="s">
        <v>14</v>
      </c>
      <c r="F30" s="582"/>
      <c r="G30" s="582"/>
      <c r="H30" s="582"/>
      <c r="I30" s="582"/>
      <c r="J30" s="582"/>
      <c r="K30" s="582"/>
      <c r="L30" s="582"/>
      <c r="M30" s="582"/>
      <c r="N30" s="583"/>
      <c r="O30" s="57"/>
      <c r="Q30" s="16"/>
    </row>
    <row r="31" spans="1:17" s="14" customFormat="1" ht="18" x14ac:dyDescent="0.3">
      <c r="B31" s="152"/>
      <c r="C31" s="152"/>
      <c r="D31" s="152"/>
      <c r="E31" s="187" t="s">
        <v>0</v>
      </c>
      <c r="F31" s="188" t="s">
        <v>1</v>
      </c>
      <c r="G31" s="188" t="s">
        <v>2</v>
      </c>
      <c r="H31" s="188" t="s">
        <v>3</v>
      </c>
      <c r="I31" s="188" t="s">
        <v>4</v>
      </c>
      <c r="J31" s="188" t="s">
        <v>5</v>
      </c>
      <c r="K31" s="188" t="s">
        <v>6</v>
      </c>
      <c r="L31" s="188" t="s">
        <v>7</v>
      </c>
      <c r="M31" s="189" t="s">
        <v>8</v>
      </c>
      <c r="N31" s="190">
        <v>2015</v>
      </c>
      <c r="O31" s="57"/>
      <c r="Q31" s="16"/>
    </row>
    <row r="32" spans="1:17" s="14" customFormat="1" ht="15.6" x14ac:dyDescent="0.3">
      <c r="A32" s="64"/>
      <c r="B32" s="182" t="s">
        <v>10</v>
      </c>
      <c r="C32" s="183"/>
      <c r="D32" s="184"/>
      <c r="E32" s="175">
        <v>38</v>
      </c>
      <c r="F32" s="172">
        <v>43.5</v>
      </c>
      <c r="G32" s="172">
        <v>49.9</v>
      </c>
      <c r="H32" s="172">
        <v>52.9</v>
      </c>
      <c r="I32" s="173">
        <v>57.8</v>
      </c>
      <c r="J32" s="174">
        <v>62.7</v>
      </c>
      <c r="K32" s="172">
        <v>66.599999999999994</v>
      </c>
      <c r="L32" s="174">
        <v>69.7</v>
      </c>
      <c r="M32" s="172">
        <v>74.400000000000006</v>
      </c>
      <c r="N32" s="175">
        <v>78.7</v>
      </c>
      <c r="O32" s="57"/>
      <c r="Q32" s="16"/>
    </row>
    <row r="33" spans="1:17" s="14" customFormat="1" ht="15.6" x14ac:dyDescent="0.3">
      <c r="A33" s="64"/>
      <c r="B33" s="185" t="s">
        <v>9</v>
      </c>
      <c r="C33" s="186"/>
      <c r="D33" s="186"/>
      <c r="E33" s="175">
        <f>100-E32</f>
        <v>62</v>
      </c>
      <c r="F33" s="172">
        <f t="shared" ref="F33:M33" si="0">100-F32</f>
        <v>56.5</v>
      </c>
      <c r="G33" s="172">
        <f t="shared" si="0"/>
        <v>50.1</v>
      </c>
      <c r="H33" s="172">
        <f t="shared" si="0"/>
        <v>47.1</v>
      </c>
      <c r="I33" s="173">
        <f t="shared" si="0"/>
        <v>42.2</v>
      </c>
      <c r="J33" s="174">
        <f t="shared" si="0"/>
        <v>37.299999999999997</v>
      </c>
      <c r="K33" s="172">
        <f t="shared" si="0"/>
        <v>33.400000000000006</v>
      </c>
      <c r="L33" s="174">
        <f t="shared" si="0"/>
        <v>30.299999999999997</v>
      </c>
      <c r="M33" s="172">
        <f t="shared" si="0"/>
        <v>25.599999999999994</v>
      </c>
      <c r="N33" s="175">
        <f>100-N32</f>
        <v>21.299999999999997</v>
      </c>
      <c r="O33" s="57"/>
      <c r="Q33" s="16"/>
    </row>
    <row r="34" spans="1:17" s="14" customFormat="1" ht="14.4" x14ac:dyDescent="0.3"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76"/>
      <c r="Q34" s="16"/>
    </row>
    <row r="35" spans="1:17" s="14" customFormat="1" ht="14.4" x14ac:dyDescent="0.3"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6"/>
      <c r="Q35" s="16"/>
    </row>
    <row r="36" spans="1:17" s="14" customFormat="1" ht="14.4" x14ac:dyDescent="0.3"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6"/>
      <c r="Q36" s="16"/>
    </row>
    <row r="37" spans="1:17" s="14" customFormat="1" ht="14.4" x14ac:dyDescent="0.3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6"/>
      <c r="Q37" s="16"/>
    </row>
    <row r="38" spans="1:17" s="14" customFormat="1" ht="14.4" x14ac:dyDescent="0.3"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76"/>
      <c r="Q38" s="16"/>
    </row>
    <row r="39" spans="1:17" s="14" customFormat="1" ht="14.4" x14ac:dyDescent="0.3"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76"/>
      <c r="Q39" s="16"/>
    </row>
    <row r="40" spans="1:17" s="14" customFormat="1" ht="14.4" x14ac:dyDescent="0.3"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76"/>
      <c r="Q40" s="16"/>
    </row>
    <row r="41" spans="1:17" s="14" customFormat="1" ht="14.4" x14ac:dyDescent="0.3"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76"/>
      <c r="Q41" s="16"/>
    </row>
    <row r="42" spans="1:17" s="14" customFormat="1" ht="14.4" x14ac:dyDescent="0.3"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76"/>
      <c r="Q42" s="16"/>
    </row>
    <row r="43" spans="1:17" s="14" customFormat="1" ht="14.4" x14ac:dyDescent="0.3"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76"/>
      <c r="Q43" s="16"/>
    </row>
    <row r="44" spans="1:17" s="14" customFormat="1" ht="14.4" x14ac:dyDescent="0.3"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76"/>
      <c r="Q44" s="16"/>
    </row>
    <row r="45" spans="1:17" s="14" customFormat="1" ht="13.2" customHeight="1" x14ac:dyDescent="0.3"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Q45" s="16"/>
    </row>
    <row r="46" spans="1:17" s="14" customFormat="1" ht="13.2" customHeight="1" x14ac:dyDescent="0.3"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Q46" s="16"/>
    </row>
    <row r="47" spans="1:17" s="14" customFormat="1" x14ac:dyDescent="0.25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Q47" s="16"/>
    </row>
    <row r="48" spans="1:17" s="14" customFormat="1" ht="18.600000000000001" thickBot="1" x14ac:dyDescent="0.4">
      <c r="A48" s="61"/>
      <c r="B48" s="155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46"/>
      <c r="P48" s="62"/>
      <c r="Q48" s="16"/>
    </row>
    <row r="49" spans="1:24" s="14" customFormat="1" ht="13.95" customHeight="1" thickTop="1" x14ac:dyDescent="0.3">
      <c r="A49" s="65"/>
      <c r="B49" s="43"/>
      <c r="C49" s="578" t="s">
        <v>162</v>
      </c>
      <c r="D49" s="579"/>
      <c r="E49" s="579"/>
      <c r="F49" s="579"/>
      <c r="G49" s="579"/>
      <c r="H49" s="579"/>
      <c r="I49" s="579"/>
      <c r="J49" s="579"/>
      <c r="K49" s="579"/>
      <c r="L49" s="579"/>
      <c r="M49" s="580"/>
      <c r="N49" s="43"/>
      <c r="O49" s="44"/>
      <c r="P49" s="66"/>
      <c r="Q49" s="16"/>
    </row>
    <row r="50" spans="1:24" ht="13.95" customHeight="1" x14ac:dyDescent="0.3">
      <c r="B50" s="43"/>
      <c r="C50" s="43"/>
      <c r="D50" s="43"/>
      <c r="E50" s="43"/>
      <c r="F50" s="43"/>
      <c r="G50" s="43"/>
      <c r="H50" s="43"/>
      <c r="I50" s="43"/>
      <c r="J50" s="145"/>
      <c r="K50" s="145"/>
      <c r="L50" s="145"/>
      <c r="M50" s="89"/>
      <c r="N50" s="115"/>
      <c r="P50" s="105"/>
      <c r="Q50" s="106"/>
    </row>
    <row r="51" spans="1:24" ht="13.95" customHeight="1" x14ac:dyDescent="0.3">
      <c r="B51" s="43"/>
      <c r="C51" s="43"/>
      <c r="D51" s="43"/>
      <c r="E51" s="43"/>
      <c r="F51" s="43"/>
      <c r="G51" s="43"/>
      <c r="H51" s="43"/>
      <c r="I51" s="43"/>
      <c r="J51" s="116"/>
      <c r="K51" s="116"/>
      <c r="L51" s="116"/>
      <c r="M51" s="88"/>
      <c r="N51" s="117"/>
      <c r="P51" s="108"/>
      <c r="Q51" s="109"/>
    </row>
    <row r="52" spans="1:24" ht="13.95" customHeight="1" x14ac:dyDescent="0.3">
      <c r="B52" s="43"/>
      <c r="C52" s="43"/>
      <c r="D52" s="43"/>
      <c r="E52" s="43"/>
      <c r="F52" s="43"/>
      <c r="G52" s="43"/>
      <c r="H52" s="43"/>
      <c r="I52" s="43"/>
      <c r="J52" s="118"/>
      <c r="K52" s="118"/>
      <c r="L52" s="118"/>
      <c r="M52" s="86"/>
      <c r="N52" s="119"/>
      <c r="P52" s="108"/>
      <c r="Q52" s="109"/>
      <c r="R52" s="44"/>
      <c r="S52" s="44"/>
      <c r="T52" s="44"/>
      <c r="U52" s="44"/>
      <c r="V52" s="44"/>
      <c r="W52" s="44"/>
      <c r="X52" s="44"/>
    </row>
    <row r="53" spans="1:24" s="45" customFormat="1" ht="13.95" customHeight="1" x14ac:dyDescent="0.3">
      <c r="I53" s="43"/>
      <c r="J53" s="120"/>
      <c r="K53" s="120"/>
      <c r="L53" s="120"/>
      <c r="M53" s="86"/>
      <c r="N53" s="119"/>
      <c r="O53" s="90"/>
      <c r="P53" s="108"/>
      <c r="Q53" s="109"/>
    </row>
    <row r="54" spans="1:24" ht="13.95" customHeight="1" x14ac:dyDescent="0.3">
      <c r="I54" s="63"/>
      <c r="J54" s="116"/>
      <c r="K54" s="116"/>
      <c r="L54" s="116"/>
      <c r="M54" s="85"/>
      <c r="N54" s="121"/>
      <c r="P54" s="108"/>
      <c r="Q54" s="109"/>
      <c r="R54" s="46"/>
      <c r="S54" s="46"/>
      <c r="T54" s="46"/>
      <c r="U54" s="46"/>
      <c r="V54" s="46"/>
      <c r="W54" s="46"/>
      <c r="X54" s="46"/>
    </row>
    <row r="55" spans="1:24" ht="13.95" customHeight="1" x14ac:dyDescent="0.3">
      <c r="I55" s="63"/>
      <c r="J55" s="116"/>
      <c r="K55" s="116"/>
      <c r="L55" s="116"/>
      <c r="M55" s="88"/>
      <c r="N55" s="117"/>
      <c r="P55" s="108"/>
      <c r="Q55" s="109"/>
    </row>
    <row r="56" spans="1:24" ht="13.95" customHeight="1" x14ac:dyDescent="0.3">
      <c r="G56" s="47"/>
      <c r="I56" s="63"/>
      <c r="J56" s="116"/>
      <c r="K56" s="116"/>
      <c r="L56" s="116"/>
      <c r="M56" s="88"/>
      <c r="N56" s="117"/>
      <c r="P56" s="108"/>
      <c r="Q56" s="109"/>
    </row>
    <row r="57" spans="1:24" ht="13.95" customHeight="1" x14ac:dyDescent="0.3">
      <c r="I57" s="63"/>
      <c r="J57" s="116"/>
      <c r="K57" s="116"/>
      <c r="L57" s="116"/>
      <c r="M57" s="88"/>
      <c r="N57" s="117"/>
      <c r="P57" s="108"/>
      <c r="Q57" s="109"/>
    </row>
    <row r="58" spans="1:24" ht="13.95" customHeight="1" x14ac:dyDescent="0.3">
      <c r="I58" s="63"/>
      <c r="J58" s="116"/>
      <c r="K58" s="116"/>
      <c r="L58" s="116"/>
      <c r="M58" s="88"/>
      <c r="N58" s="117"/>
      <c r="P58" s="110"/>
      <c r="Q58" s="109"/>
    </row>
    <row r="59" spans="1:24" ht="13.95" customHeight="1" x14ac:dyDescent="0.3">
      <c r="I59" s="63"/>
      <c r="J59" s="116"/>
      <c r="K59" s="116"/>
      <c r="L59" s="116"/>
      <c r="M59" s="88"/>
      <c r="N59" s="117"/>
      <c r="P59" s="108"/>
      <c r="Q59" s="109"/>
    </row>
    <row r="60" spans="1:24" ht="13.95" customHeight="1" x14ac:dyDescent="0.3">
      <c r="I60" s="63"/>
      <c r="J60" s="116"/>
      <c r="K60" s="116"/>
      <c r="L60" s="116"/>
      <c r="M60" s="88"/>
      <c r="N60" s="91"/>
      <c r="P60" s="112"/>
      <c r="Q60" s="112"/>
    </row>
    <row r="61" spans="1:24" ht="13.95" customHeight="1" x14ac:dyDescent="0.3">
      <c r="I61" s="63"/>
      <c r="J61" s="145"/>
      <c r="K61" s="145"/>
      <c r="L61" s="145"/>
      <c r="M61" s="84"/>
      <c r="N61" s="122"/>
    </row>
    <row r="62" spans="1:24" ht="14.4" customHeight="1" x14ac:dyDescent="0.3">
      <c r="I62" s="65"/>
      <c r="J62" s="123"/>
      <c r="K62" s="124"/>
      <c r="L62" s="44"/>
      <c r="M62" s="44"/>
      <c r="N62" s="66"/>
    </row>
    <row r="63" spans="1:24" ht="14.4" customHeight="1" x14ac:dyDescent="0.3">
      <c r="A63" s="50"/>
      <c r="B63" s="51"/>
      <c r="C63" s="51"/>
      <c r="D63" s="51"/>
      <c r="E63" s="51"/>
      <c r="F63" s="51"/>
      <c r="G63" s="51"/>
      <c r="H63" s="51"/>
      <c r="I63" s="45"/>
      <c r="J63" s="45"/>
      <c r="K63" s="52"/>
      <c r="L63" s="53"/>
      <c r="M63" s="51"/>
      <c r="N63" s="51"/>
      <c r="O63" s="51"/>
      <c r="P63" s="54"/>
    </row>
    <row r="64" spans="1:24" ht="14.4" customHeight="1" x14ac:dyDescent="0.25"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</row>
    <row r="65" ht="14.4" customHeight="1" x14ac:dyDescent="0.25"/>
    <row r="66" ht="14.4" customHeight="1" x14ac:dyDescent="0.25"/>
    <row r="67" ht="14.4" customHeight="1" x14ac:dyDescent="0.25"/>
    <row r="68" ht="14.4" customHeight="1" x14ac:dyDescent="0.25"/>
    <row r="69" ht="14.4" customHeight="1" x14ac:dyDescent="0.25"/>
    <row r="70" ht="14.4" customHeight="1" x14ac:dyDescent="0.25"/>
    <row r="71" ht="14.4" customHeight="1" x14ac:dyDescent="0.25"/>
    <row r="72" ht="14.4" customHeight="1" x14ac:dyDescent="0.25"/>
    <row r="73" ht="14.4" customHeight="1" x14ac:dyDescent="0.25"/>
    <row r="74" ht="14.4" customHeight="1" x14ac:dyDescent="0.25"/>
    <row r="75" ht="14.4" customHeight="1" x14ac:dyDescent="0.25"/>
    <row r="76" ht="14.4" customHeight="1" x14ac:dyDescent="0.25"/>
    <row r="77" ht="14.4" customHeight="1" x14ac:dyDescent="0.25"/>
  </sheetData>
  <mergeCells count="4">
    <mergeCell ref="C49:M49"/>
    <mergeCell ref="E30:N30"/>
    <mergeCell ref="A5:O6"/>
    <mergeCell ref="E12:N12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5" tint="-0.249977111117893"/>
    <pageSetUpPr fitToPage="1"/>
  </sheetPr>
  <dimension ref="A1:X77"/>
  <sheetViews>
    <sheetView topLeftCell="A40" zoomScale="70" zoomScaleNormal="70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24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24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24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24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24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24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24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24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 t="s">
        <v>302</v>
      </c>
      <c r="P8" s="12"/>
      <c r="Q8" s="12"/>
      <c r="R8" s="16"/>
      <c r="S8" s="16"/>
      <c r="T8" s="16"/>
      <c r="U8" s="16"/>
      <c r="V8" s="16"/>
      <c r="W8" s="16"/>
      <c r="X8" s="16"/>
    </row>
    <row r="9" spans="1:24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24" ht="16.5" customHeight="1" thickTop="1" thickBot="1" x14ac:dyDescent="0.4">
      <c r="A10" s="159"/>
      <c r="B10" s="168" t="s">
        <v>304</v>
      </c>
      <c r="C10" s="12"/>
      <c r="D10" s="12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6"/>
      <c r="S10" s="16"/>
      <c r="T10" s="16"/>
      <c r="U10" s="16"/>
      <c r="V10" s="16"/>
      <c r="W10" s="16"/>
      <c r="X10" s="16"/>
    </row>
    <row r="11" spans="1:24" ht="17.399999999999999" customHeight="1" thickTop="1" thickBot="1" x14ac:dyDescent="0.4">
      <c r="A11" s="18"/>
      <c r="B11" s="56"/>
      <c r="C11" s="18"/>
      <c r="D11" s="522"/>
      <c r="G11" s="523"/>
      <c r="H11" s="523"/>
      <c r="I11" s="523"/>
      <c r="J11" s="523"/>
      <c r="K11" s="523"/>
      <c r="L11" s="523"/>
      <c r="M11" s="523"/>
      <c r="N11" s="523"/>
      <c r="R11" s="16"/>
      <c r="S11" s="16"/>
      <c r="T11" s="16"/>
      <c r="U11" s="16"/>
      <c r="V11" s="16"/>
      <c r="W11" s="16"/>
      <c r="X11" s="16"/>
    </row>
    <row r="12" spans="1:24" ht="14.25" customHeight="1" thickTop="1" thickBot="1" x14ac:dyDescent="0.4">
      <c r="A12" s="18"/>
      <c r="B12" s="97"/>
      <c r="C12" s="97"/>
      <c r="D12" s="97"/>
      <c r="E12" s="588" t="s">
        <v>163</v>
      </c>
      <c r="F12" s="589"/>
      <c r="G12" s="589"/>
      <c r="H12" s="589"/>
      <c r="I12" s="589"/>
      <c r="J12" s="589"/>
      <c r="K12" s="589"/>
      <c r="L12" s="589"/>
      <c r="M12" s="589"/>
      <c r="N12" s="590"/>
      <c r="O12" s="74"/>
      <c r="P12" s="74"/>
      <c r="Q12" s="75"/>
      <c r="R12" s="16"/>
      <c r="S12" s="16"/>
      <c r="T12" s="16"/>
      <c r="U12" s="16"/>
      <c r="V12" s="16"/>
      <c r="W12" s="16"/>
      <c r="X12" s="16"/>
    </row>
    <row r="13" spans="1:24" s="14" customFormat="1" ht="15" customHeight="1" thickTop="1" x14ac:dyDescent="0.3">
      <c r="B13" s="152"/>
      <c r="C13" s="152"/>
      <c r="D13" s="152"/>
      <c r="E13" s="199" t="s">
        <v>0</v>
      </c>
      <c r="F13" s="200" t="s">
        <v>1</v>
      </c>
      <c r="G13" s="200" t="s">
        <v>2</v>
      </c>
      <c r="H13" s="200" t="s">
        <v>3</v>
      </c>
      <c r="I13" s="200" t="s">
        <v>4</v>
      </c>
      <c r="J13" s="200" t="s">
        <v>5</v>
      </c>
      <c r="K13" s="200" t="s">
        <v>6</v>
      </c>
      <c r="L13" s="200" t="s">
        <v>7</v>
      </c>
      <c r="M13" s="201" t="s">
        <v>8</v>
      </c>
      <c r="N13" s="202">
        <v>2015</v>
      </c>
      <c r="O13" s="73"/>
      <c r="P13" s="73"/>
      <c r="Q13" s="73"/>
    </row>
    <row r="14" spans="1:24" ht="15.6" x14ac:dyDescent="0.3">
      <c r="B14" s="192" t="s">
        <v>164</v>
      </c>
      <c r="C14" s="193"/>
      <c r="D14" s="194"/>
      <c r="E14" s="171">
        <v>60.9</v>
      </c>
      <c r="F14" s="172">
        <v>64</v>
      </c>
      <c r="G14" s="172">
        <v>66.5</v>
      </c>
      <c r="H14" s="172">
        <v>69</v>
      </c>
      <c r="I14" s="173">
        <v>70.599999999999994</v>
      </c>
      <c r="J14" s="174">
        <v>72.900000000000006</v>
      </c>
      <c r="K14" s="172">
        <v>75.3</v>
      </c>
      <c r="L14" s="174">
        <v>77</v>
      </c>
      <c r="M14" s="172">
        <v>78.400000000000006</v>
      </c>
      <c r="N14" s="175">
        <v>80</v>
      </c>
      <c r="O14" s="103"/>
      <c r="P14" s="33"/>
      <c r="Q14" s="73"/>
    </row>
    <row r="15" spans="1:24" ht="15.6" x14ac:dyDescent="0.3">
      <c r="B15" s="195" t="s">
        <v>154</v>
      </c>
      <c r="C15" s="195"/>
      <c r="D15" s="195"/>
      <c r="E15" s="171">
        <v>58.4</v>
      </c>
      <c r="F15" s="172">
        <v>62.1</v>
      </c>
      <c r="G15" s="172">
        <v>64.8</v>
      </c>
      <c r="H15" s="172">
        <v>69.400000000000006</v>
      </c>
      <c r="I15" s="173">
        <v>70.400000000000006</v>
      </c>
      <c r="J15" s="174">
        <v>73.900000000000006</v>
      </c>
      <c r="K15" s="172">
        <v>74.8</v>
      </c>
      <c r="L15" s="174">
        <v>75.099999999999994</v>
      </c>
      <c r="M15" s="172">
        <v>77.599999999999994</v>
      </c>
      <c r="N15" s="175">
        <v>76.8</v>
      </c>
      <c r="O15" s="153"/>
      <c r="P15" s="154"/>
      <c r="Q15" s="73"/>
    </row>
    <row r="16" spans="1:24" ht="15.6" x14ac:dyDescent="0.3">
      <c r="A16" s="64"/>
      <c r="B16" s="214" t="s">
        <v>155</v>
      </c>
      <c r="C16" s="196"/>
      <c r="D16" s="196"/>
      <c r="E16" s="171">
        <v>55.6</v>
      </c>
      <c r="F16" s="172">
        <v>58.4</v>
      </c>
      <c r="G16" s="172">
        <v>62.8</v>
      </c>
      <c r="H16" s="172">
        <v>64.3</v>
      </c>
      <c r="I16" s="173">
        <v>69</v>
      </c>
      <c r="J16" s="174">
        <v>71.2</v>
      </c>
      <c r="K16" s="172">
        <v>73.8</v>
      </c>
      <c r="L16" s="174">
        <v>71.900000000000006</v>
      </c>
      <c r="M16" s="172">
        <v>72.599999999999994</v>
      </c>
      <c r="N16" s="175">
        <v>73.900000000000006</v>
      </c>
      <c r="O16" s="191"/>
      <c r="P16" s="39"/>
      <c r="Q16" s="73"/>
    </row>
    <row r="17" spans="1:17" s="14" customFormat="1" ht="15.6" x14ac:dyDescent="0.3">
      <c r="A17" s="64"/>
      <c r="B17" s="213" t="s">
        <v>156</v>
      </c>
      <c r="C17" s="197"/>
      <c r="D17" s="197"/>
      <c r="E17" s="171">
        <v>53.8</v>
      </c>
      <c r="F17" s="172">
        <v>57.4</v>
      </c>
      <c r="G17" s="172">
        <v>61.1</v>
      </c>
      <c r="H17" s="172">
        <v>64</v>
      </c>
      <c r="I17" s="173">
        <v>68.400000000000006</v>
      </c>
      <c r="J17" s="174">
        <v>70.400000000000006</v>
      </c>
      <c r="K17" s="172">
        <v>73.099999999999994</v>
      </c>
      <c r="L17" s="174">
        <v>73.5</v>
      </c>
      <c r="M17" s="172">
        <v>75.400000000000006</v>
      </c>
      <c r="N17" s="175">
        <v>74.900000000000006</v>
      </c>
      <c r="O17" s="191"/>
      <c r="P17" s="39"/>
      <c r="Q17" s="73"/>
    </row>
    <row r="18" spans="1:17" s="14" customFormat="1" ht="15.6" x14ac:dyDescent="0.3">
      <c r="A18" s="64"/>
      <c r="B18" s="215" t="s">
        <v>157</v>
      </c>
      <c r="C18" s="203"/>
      <c r="D18" s="203"/>
      <c r="E18" s="171">
        <v>45.7</v>
      </c>
      <c r="F18" s="172">
        <v>48.5</v>
      </c>
      <c r="G18" s="172">
        <v>52.6</v>
      </c>
      <c r="H18" s="172">
        <v>56.8</v>
      </c>
      <c r="I18" s="173">
        <v>58.4</v>
      </c>
      <c r="J18" s="174">
        <v>63.1</v>
      </c>
      <c r="K18" s="172">
        <v>65.400000000000006</v>
      </c>
      <c r="L18" s="174">
        <v>66.3</v>
      </c>
      <c r="M18" s="172">
        <v>67.5</v>
      </c>
      <c r="N18" s="175">
        <v>69</v>
      </c>
      <c r="O18" s="191"/>
      <c r="P18" s="39"/>
      <c r="Q18" s="73"/>
    </row>
    <row r="19" spans="1:17" s="14" customFormat="1" ht="14.4" x14ac:dyDescent="0.3"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14"/>
      <c r="P19" s="39"/>
      <c r="Q19" s="73"/>
    </row>
    <row r="20" spans="1:17" s="14" customFormat="1" ht="14.4" x14ac:dyDescent="0.3"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14"/>
      <c r="P20" s="39"/>
      <c r="Q20" s="73"/>
    </row>
    <row r="21" spans="1:17" s="14" customFormat="1" ht="14.4" x14ac:dyDescent="0.3"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14"/>
      <c r="P21" s="39"/>
      <c r="Q21" s="73"/>
    </row>
    <row r="22" spans="1:17" s="14" customFormat="1" ht="14.4" x14ac:dyDescent="0.3"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14"/>
      <c r="P22" s="39"/>
      <c r="Q22" s="73"/>
    </row>
    <row r="23" spans="1:17" s="14" customFormat="1" ht="14.4" x14ac:dyDescent="0.3"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14"/>
      <c r="P23" s="39"/>
      <c r="Q23" s="73"/>
    </row>
    <row r="24" spans="1:17" s="14" customFormat="1" ht="14.4" x14ac:dyDescent="0.3"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4"/>
      <c r="P24" s="33"/>
      <c r="Q24" s="73"/>
    </row>
    <row r="25" spans="1:17" s="14" customFormat="1" ht="14.4" x14ac:dyDescent="0.3"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33"/>
      <c r="P25" s="33"/>
      <c r="Q25" s="73"/>
    </row>
    <row r="26" spans="1:17" s="14" customFormat="1" ht="14.4" x14ac:dyDescent="0.3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Q26" s="16"/>
    </row>
    <row r="27" spans="1:17" s="14" customFormat="1" ht="14.4" x14ac:dyDescent="0.3"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76"/>
      <c r="Q27" s="16"/>
    </row>
    <row r="28" spans="1:17" s="14" customFormat="1" ht="14.4" x14ac:dyDescent="0.3"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76"/>
      <c r="Q28" s="16"/>
    </row>
    <row r="29" spans="1:17" s="14" customFormat="1" ht="14.4" x14ac:dyDescent="0.3"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76"/>
      <c r="Q29" s="16"/>
    </row>
    <row r="30" spans="1:17" s="14" customFormat="1" ht="14.4" x14ac:dyDescent="0.3">
      <c r="A30" s="64"/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57"/>
      <c r="Q30" s="16"/>
    </row>
    <row r="31" spans="1:17" s="14" customFormat="1" ht="14.4" x14ac:dyDescent="0.3">
      <c r="A31" s="64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57"/>
      <c r="Q31" s="16"/>
    </row>
    <row r="32" spans="1:17" s="14" customFormat="1" ht="14.4" x14ac:dyDescent="0.3">
      <c r="A32" s="64"/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57"/>
      <c r="Q32" s="16"/>
    </row>
    <row r="33" spans="1:24" s="14" customFormat="1" ht="14.4" x14ac:dyDescent="0.3">
      <c r="A33" s="64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57"/>
      <c r="Q33" s="16"/>
    </row>
    <row r="34" spans="1:24" s="14" customFormat="1" ht="14.4" x14ac:dyDescent="0.3"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76"/>
      <c r="Q34" s="16"/>
    </row>
    <row r="35" spans="1:24" s="14" customFormat="1" ht="14.4" x14ac:dyDescent="0.3"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6"/>
      <c r="Q35" s="16"/>
    </row>
    <row r="36" spans="1:24" s="14" customFormat="1" ht="14.4" x14ac:dyDescent="0.3"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6"/>
      <c r="Q36" s="16"/>
    </row>
    <row r="37" spans="1:24" s="14" customFormat="1" ht="14.4" x14ac:dyDescent="0.3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6"/>
      <c r="Q37" s="16"/>
    </row>
    <row r="38" spans="1:24" s="14" customFormat="1" ht="15" thickBot="1" x14ac:dyDescent="0.35">
      <c r="B38" s="156"/>
      <c r="C38" s="156"/>
      <c r="D38" s="156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76"/>
      <c r="Q38" s="16"/>
    </row>
    <row r="39" spans="1:24" ht="14.25" customHeight="1" thickTop="1" thickBot="1" x14ac:dyDescent="0.4">
      <c r="A39" s="18"/>
      <c r="B39" s="97"/>
      <c r="C39" s="97"/>
      <c r="D39" s="97"/>
      <c r="E39" s="581" t="s">
        <v>165</v>
      </c>
      <c r="F39" s="582"/>
      <c r="G39" s="582"/>
      <c r="H39" s="582"/>
      <c r="I39" s="582"/>
      <c r="J39" s="582"/>
      <c r="K39" s="582"/>
      <c r="L39" s="582"/>
      <c r="M39" s="582"/>
      <c r="N39" s="583"/>
      <c r="O39" s="74"/>
      <c r="P39" s="74"/>
      <c r="Q39" s="75"/>
      <c r="R39" s="16"/>
      <c r="S39" s="16"/>
      <c r="T39" s="16"/>
      <c r="U39" s="16"/>
      <c r="V39" s="16"/>
      <c r="W39" s="16"/>
      <c r="X39" s="16"/>
    </row>
    <row r="40" spans="1:24" s="14" customFormat="1" ht="15" customHeight="1" thickTop="1" x14ac:dyDescent="0.3">
      <c r="B40" s="152"/>
      <c r="C40" s="152"/>
      <c r="D40" s="152"/>
      <c r="E40" s="187" t="s">
        <v>0</v>
      </c>
      <c r="F40" s="188" t="s">
        <v>1</v>
      </c>
      <c r="G40" s="188" t="s">
        <v>2</v>
      </c>
      <c r="H40" s="188" t="s">
        <v>3</v>
      </c>
      <c r="I40" s="188" t="s">
        <v>4</v>
      </c>
      <c r="J40" s="188" t="s">
        <v>5</v>
      </c>
      <c r="K40" s="188" t="s">
        <v>6</v>
      </c>
      <c r="L40" s="188" t="s">
        <v>7</v>
      </c>
      <c r="M40" s="189" t="s">
        <v>8</v>
      </c>
      <c r="N40" s="190">
        <v>2015</v>
      </c>
      <c r="O40" s="73"/>
      <c r="P40" s="73"/>
      <c r="Q40" s="73"/>
    </row>
    <row r="41" spans="1:24" ht="15.6" x14ac:dyDescent="0.3">
      <c r="B41" s="192" t="s">
        <v>164</v>
      </c>
      <c r="C41" s="193"/>
      <c r="D41" s="194"/>
      <c r="E41" s="171">
        <v>45</v>
      </c>
      <c r="F41" s="172">
        <v>50.4</v>
      </c>
      <c r="G41" s="172">
        <v>55.8</v>
      </c>
      <c r="H41" s="172">
        <v>58.2</v>
      </c>
      <c r="I41" s="173">
        <v>62.9</v>
      </c>
      <c r="J41" s="174">
        <v>66.900000000000006</v>
      </c>
      <c r="K41" s="172">
        <v>70.2</v>
      </c>
      <c r="L41" s="174">
        <v>74.2</v>
      </c>
      <c r="M41" s="172">
        <v>77.7</v>
      </c>
      <c r="N41" s="175">
        <v>82.7</v>
      </c>
      <c r="O41" s="103"/>
      <c r="P41" s="33"/>
      <c r="Q41" s="73"/>
    </row>
    <row r="42" spans="1:24" ht="15.6" x14ac:dyDescent="0.3">
      <c r="B42" s="195" t="s">
        <v>154</v>
      </c>
      <c r="C42" s="195"/>
      <c r="D42" s="195"/>
      <c r="E42" s="171">
        <v>39.1</v>
      </c>
      <c r="F42" s="172">
        <v>46</v>
      </c>
      <c r="G42" s="172">
        <v>53.6</v>
      </c>
      <c r="H42" s="172">
        <v>59.4</v>
      </c>
      <c r="I42" s="173">
        <v>60.5</v>
      </c>
      <c r="J42" s="174">
        <v>66.900000000000006</v>
      </c>
      <c r="K42" s="172">
        <v>68.900000000000006</v>
      </c>
      <c r="L42" s="174">
        <v>71.2</v>
      </c>
      <c r="M42" s="172">
        <v>80.099999999999994</v>
      </c>
      <c r="N42" s="175">
        <v>80.2</v>
      </c>
      <c r="O42" s="153"/>
      <c r="P42" s="154"/>
      <c r="Q42" s="73"/>
    </row>
    <row r="43" spans="1:24" ht="15.6" x14ac:dyDescent="0.3">
      <c r="A43" s="64"/>
      <c r="B43" s="214" t="s">
        <v>155</v>
      </c>
      <c r="C43" s="196"/>
      <c r="D43" s="196"/>
      <c r="E43" s="171">
        <v>36.4</v>
      </c>
      <c r="F43" s="172">
        <v>42.4</v>
      </c>
      <c r="G43" s="172">
        <v>50.6</v>
      </c>
      <c r="H43" s="172">
        <v>52.7</v>
      </c>
      <c r="I43" s="173">
        <v>59.4</v>
      </c>
      <c r="J43" s="174">
        <v>62.7</v>
      </c>
      <c r="K43" s="172">
        <v>67.5</v>
      </c>
      <c r="L43" s="174">
        <v>68.8</v>
      </c>
      <c r="M43" s="172">
        <v>73.099999999999994</v>
      </c>
      <c r="N43" s="175">
        <v>78.099999999999994</v>
      </c>
      <c r="O43" s="191"/>
      <c r="P43" s="39"/>
      <c r="Q43" s="73"/>
    </row>
    <row r="44" spans="1:24" s="14" customFormat="1" ht="15.6" x14ac:dyDescent="0.3">
      <c r="A44" s="64"/>
      <c r="B44" s="213" t="s">
        <v>156</v>
      </c>
      <c r="C44" s="197"/>
      <c r="D44" s="197"/>
      <c r="E44" s="171">
        <v>33.1</v>
      </c>
      <c r="F44" s="172">
        <v>40.799999999999997</v>
      </c>
      <c r="G44" s="172">
        <v>47</v>
      </c>
      <c r="H44" s="172">
        <v>50.7</v>
      </c>
      <c r="I44" s="173">
        <v>57.5</v>
      </c>
      <c r="J44" s="174">
        <v>61.9</v>
      </c>
      <c r="K44" s="172">
        <v>66.599999999999994</v>
      </c>
      <c r="L44" s="174">
        <v>69.599999999999994</v>
      </c>
      <c r="M44" s="172">
        <v>74</v>
      </c>
      <c r="N44" s="175">
        <v>78.099999999999994</v>
      </c>
      <c r="O44" s="191"/>
      <c r="P44" s="39"/>
      <c r="Q44" s="73"/>
    </row>
    <row r="45" spans="1:24" s="14" customFormat="1" ht="15.6" x14ac:dyDescent="0.3">
      <c r="A45" s="64"/>
      <c r="B45" s="215" t="s">
        <v>157</v>
      </c>
      <c r="C45" s="203"/>
      <c r="D45" s="203"/>
      <c r="E45" s="171">
        <v>26.9</v>
      </c>
      <c r="F45" s="172">
        <v>30.4</v>
      </c>
      <c r="G45" s="172">
        <v>37.4</v>
      </c>
      <c r="H45" s="172">
        <v>41.3</v>
      </c>
      <c r="I45" s="173">
        <v>46</v>
      </c>
      <c r="J45" s="174">
        <v>53.2</v>
      </c>
      <c r="K45" s="172">
        <v>58</v>
      </c>
      <c r="L45" s="174">
        <v>61.1</v>
      </c>
      <c r="M45" s="172">
        <v>66.2</v>
      </c>
      <c r="N45" s="175">
        <v>70.7</v>
      </c>
      <c r="O45" s="191"/>
      <c r="P45" s="39"/>
      <c r="Q45" s="73"/>
    </row>
    <row r="46" spans="1:24" s="14" customFormat="1" ht="14.4" x14ac:dyDescent="0.3"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14"/>
      <c r="P46" s="39"/>
      <c r="Q46" s="73"/>
    </row>
    <row r="47" spans="1:24" s="14" customFormat="1" ht="14.4" x14ac:dyDescent="0.3"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14"/>
      <c r="P47" s="39"/>
      <c r="Q47" s="73"/>
    </row>
    <row r="48" spans="1:24" s="14" customFormat="1" ht="14.4" x14ac:dyDescent="0.3"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14"/>
      <c r="P48" s="39"/>
      <c r="Q48" s="73"/>
    </row>
    <row r="49" spans="1:17" s="14" customFormat="1" ht="14.4" x14ac:dyDescent="0.3"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14"/>
      <c r="P49" s="39"/>
      <c r="Q49" s="73"/>
    </row>
    <row r="50" spans="1:17" s="14" customFormat="1" ht="14.4" x14ac:dyDescent="0.3"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14"/>
      <c r="P50" s="39"/>
      <c r="Q50" s="73"/>
    </row>
    <row r="51" spans="1:17" s="14" customFormat="1" ht="14.4" x14ac:dyDescent="0.3"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14"/>
      <c r="P51" s="33"/>
      <c r="Q51" s="73"/>
    </row>
    <row r="52" spans="1:17" s="14" customFormat="1" ht="14.4" x14ac:dyDescent="0.3"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33"/>
      <c r="P52" s="33"/>
      <c r="Q52" s="73"/>
    </row>
    <row r="53" spans="1:17" s="14" customFormat="1" ht="14.4" x14ac:dyDescent="0.3"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Q53" s="16"/>
    </row>
    <row r="54" spans="1:17" s="14" customFormat="1" ht="14.4" x14ac:dyDescent="0.3"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76"/>
      <c r="Q54" s="16"/>
    </row>
    <row r="55" spans="1:17" s="14" customFormat="1" ht="14.4" x14ac:dyDescent="0.3"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76"/>
      <c r="Q55" s="16"/>
    </row>
    <row r="56" spans="1:17" s="14" customFormat="1" ht="14.4" x14ac:dyDescent="0.3"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76"/>
      <c r="Q56" s="16"/>
    </row>
    <row r="57" spans="1:17" s="14" customFormat="1" ht="14.4" x14ac:dyDescent="0.3">
      <c r="A57" s="64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57"/>
      <c r="Q57" s="16"/>
    </row>
    <row r="58" spans="1:17" s="14" customFormat="1" ht="14.4" x14ac:dyDescent="0.3">
      <c r="A58" s="64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57"/>
      <c r="Q58" s="16"/>
    </row>
    <row r="59" spans="1:17" s="14" customFormat="1" ht="14.4" x14ac:dyDescent="0.3">
      <c r="A59" s="64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57"/>
      <c r="Q59" s="16"/>
    </row>
    <row r="60" spans="1:17" s="14" customFormat="1" ht="14.4" x14ac:dyDescent="0.3">
      <c r="A60" s="64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57"/>
      <c r="Q60" s="16"/>
    </row>
    <row r="61" spans="1:17" s="14" customFormat="1" ht="14.4" x14ac:dyDescent="0.3"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76"/>
      <c r="Q61" s="16"/>
    </row>
    <row r="62" spans="1:17" s="14" customFormat="1" ht="14.4" x14ac:dyDescent="0.3"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76"/>
      <c r="Q62" s="16"/>
    </row>
    <row r="63" spans="1:17" s="14" customFormat="1" ht="14.4" x14ac:dyDescent="0.3"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76"/>
      <c r="Q63" s="16"/>
    </row>
    <row r="64" spans="1:17" s="14" customFormat="1" ht="14.4" x14ac:dyDescent="0.3"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76"/>
      <c r="Q64" s="16"/>
    </row>
    <row r="65" ht="14.4" customHeight="1" x14ac:dyDescent="0.25"/>
    <row r="66" ht="14.4" customHeight="1" x14ac:dyDescent="0.25"/>
    <row r="67" ht="14.4" customHeight="1" x14ac:dyDescent="0.25"/>
    <row r="68" ht="14.4" customHeight="1" x14ac:dyDescent="0.25"/>
    <row r="69" ht="14.4" customHeight="1" x14ac:dyDescent="0.25"/>
    <row r="70" ht="14.4" customHeight="1" x14ac:dyDescent="0.25"/>
    <row r="71" ht="14.4" customHeight="1" x14ac:dyDescent="0.25"/>
    <row r="72" ht="14.4" customHeight="1" x14ac:dyDescent="0.25"/>
    <row r="73" ht="14.4" customHeight="1" x14ac:dyDescent="0.25"/>
    <row r="74" ht="14.4" customHeight="1" x14ac:dyDescent="0.25"/>
    <row r="75" ht="14.4" customHeight="1" x14ac:dyDescent="0.25"/>
    <row r="76" ht="14.4" customHeight="1" x14ac:dyDescent="0.25"/>
    <row r="77" ht="14.4" customHeight="1" x14ac:dyDescent="0.25"/>
  </sheetData>
  <mergeCells count="3">
    <mergeCell ref="A5:O6"/>
    <mergeCell ref="E12:N12"/>
    <mergeCell ref="E39:N39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5" tint="-0.249977111117893"/>
    <pageSetUpPr fitToPage="1"/>
  </sheetPr>
  <dimension ref="A1:X77"/>
  <sheetViews>
    <sheetView topLeftCell="A40" zoomScale="75" zoomScaleNormal="75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24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24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24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24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24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24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24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24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 t="s">
        <v>302</v>
      </c>
      <c r="P8" s="12"/>
      <c r="Q8" s="12"/>
      <c r="R8" s="16"/>
      <c r="S8" s="16"/>
      <c r="T8" s="16"/>
      <c r="U8" s="16"/>
      <c r="V8" s="16"/>
      <c r="W8" s="16"/>
      <c r="X8" s="16"/>
    </row>
    <row r="9" spans="1:24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24" ht="16.5" customHeight="1" thickTop="1" thickBot="1" x14ac:dyDescent="0.4">
      <c r="A10" s="159"/>
      <c r="B10" s="168" t="s">
        <v>301</v>
      </c>
      <c r="C10" s="12"/>
      <c r="D10" s="12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6"/>
      <c r="S10" s="16"/>
      <c r="T10" s="16"/>
      <c r="U10" s="16"/>
      <c r="V10" s="16"/>
      <c r="W10" s="16"/>
      <c r="X10" s="16"/>
    </row>
    <row r="11" spans="1:24" ht="8.6999999999999993" customHeight="1" thickTop="1" thickBot="1" x14ac:dyDescent="0.4">
      <c r="A11" s="18"/>
      <c r="B11" s="56"/>
      <c r="C11" s="18"/>
      <c r="D11" s="522"/>
      <c r="G11" s="523"/>
      <c r="H11" s="523"/>
      <c r="I11" s="523"/>
      <c r="J11" s="523"/>
      <c r="K11" s="523"/>
      <c r="L11" s="523"/>
      <c r="M11" s="523"/>
      <c r="N11" s="523"/>
      <c r="R11" s="16"/>
      <c r="S11" s="16"/>
      <c r="T11" s="17"/>
      <c r="U11" s="16"/>
      <c r="V11" s="16"/>
      <c r="W11" s="16"/>
      <c r="X11" s="16"/>
    </row>
    <row r="12" spans="1:24" ht="14.25" customHeight="1" thickTop="1" thickBot="1" x14ac:dyDescent="0.4">
      <c r="A12" s="18"/>
      <c r="B12" s="97"/>
      <c r="C12" s="97"/>
      <c r="D12" s="97"/>
      <c r="E12" s="588" t="s">
        <v>166</v>
      </c>
      <c r="F12" s="589"/>
      <c r="G12" s="589"/>
      <c r="H12" s="589"/>
      <c r="I12" s="589"/>
      <c r="J12" s="589"/>
      <c r="K12" s="589"/>
      <c r="L12" s="589"/>
      <c r="M12" s="589"/>
      <c r="N12" s="590"/>
      <c r="O12" s="74"/>
      <c r="P12" s="74"/>
      <c r="Q12" s="75"/>
      <c r="R12" s="16"/>
      <c r="S12" s="16"/>
      <c r="T12" s="16"/>
      <c r="U12" s="16"/>
      <c r="V12" s="16"/>
      <c r="W12" s="16"/>
      <c r="X12" s="16"/>
    </row>
    <row r="13" spans="1:24" s="14" customFormat="1" ht="15" customHeight="1" thickTop="1" x14ac:dyDescent="0.3">
      <c r="B13" s="152"/>
      <c r="C13" s="152"/>
      <c r="D13" s="152"/>
      <c r="E13" s="199" t="s">
        <v>0</v>
      </c>
      <c r="F13" s="200" t="s">
        <v>1</v>
      </c>
      <c r="G13" s="200" t="s">
        <v>2</v>
      </c>
      <c r="H13" s="200" t="s">
        <v>3</v>
      </c>
      <c r="I13" s="200" t="s">
        <v>4</v>
      </c>
      <c r="J13" s="200" t="s">
        <v>5</v>
      </c>
      <c r="K13" s="200" t="s">
        <v>6</v>
      </c>
      <c r="L13" s="200" t="s">
        <v>7</v>
      </c>
      <c r="M13" s="201" t="s">
        <v>8</v>
      </c>
      <c r="N13" s="202">
        <v>2015</v>
      </c>
      <c r="O13" s="73"/>
      <c r="P13" s="73"/>
      <c r="Q13" s="73"/>
    </row>
    <row r="14" spans="1:24" ht="15.6" x14ac:dyDescent="0.3">
      <c r="B14" s="204" t="s">
        <v>15</v>
      </c>
      <c r="C14" s="205"/>
      <c r="D14" s="206"/>
      <c r="E14" s="171">
        <v>53.4</v>
      </c>
      <c r="F14" s="172">
        <v>56.5</v>
      </c>
      <c r="G14" s="172">
        <v>60.2</v>
      </c>
      <c r="H14" s="172">
        <v>62.3</v>
      </c>
      <c r="I14" s="173">
        <v>66.8</v>
      </c>
      <c r="J14" s="174">
        <v>68.7</v>
      </c>
      <c r="K14" s="172">
        <v>72</v>
      </c>
      <c r="L14" s="174">
        <v>72.099999999999994</v>
      </c>
      <c r="M14" s="172">
        <v>73.3</v>
      </c>
      <c r="N14" s="175">
        <v>73.8</v>
      </c>
      <c r="O14" s="103"/>
      <c r="P14" s="33"/>
      <c r="Q14" s="73"/>
    </row>
    <row r="15" spans="1:24" ht="15.6" x14ac:dyDescent="0.3">
      <c r="B15" s="207" t="s">
        <v>16</v>
      </c>
      <c r="C15" s="208"/>
      <c r="D15" s="208"/>
      <c r="E15" s="171">
        <v>46.6</v>
      </c>
      <c r="F15" s="172">
        <v>43.5</v>
      </c>
      <c r="G15" s="172">
        <v>39.799999999999997</v>
      </c>
      <c r="H15" s="172">
        <v>37.700000000000003</v>
      </c>
      <c r="I15" s="173">
        <v>33.200000000000003</v>
      </c>
      <c r="J15" s="174">
        <v>31.299999999999997</v>
      </c>
      <c r="K15" s="172">
        <v>28</v>
      </c>
      <c r="L15" s="174">
        <v>27.900000000000006</v>
      </c>
      <c r="M15" s="172">
        <v>26.700000000000003</v>
      </c>
      <c r="N15" s="175">
        <f>100-N14</f>
        <v>26.200000000000003</v>
      </c>
      <c r="O15" s="153"/>
      <c r="P15" s="154"/>
      <c r="Q15" s="73"/>
    </row>
    <row r="16" spans="1:24" ht="14.4" x14ac:dyDescent="0.3">
      <c r="A16" s="14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14"/>
      <c r="P16" s="39"/>
      <c r="Q16" s="73"/>
    </row>
    <row r="17" spans="1:17" ht="14.4" x14ac:dyDescent="0.3">
      <c r="A17" s="14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14"/>
      <c r="P17" s="39"/>
      <c r="Q17" s="73"/>
    </row>
    <row r="18" spans="1:17" s="14" customFormat="1" ht="14.4" x14ac:dyDescent="0.3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14"/>
      <c r="P18" s="39"/>
      <c r="Q18" s="73"/>
    </row>
    <row r="19" spans="1:17" s="14" customFormat="1" ht="14.4" x14ac:dyDescent="0.3"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14"/>
      <c r="P19" s="39"/>
      <c r="Q19" s="73"/>
    </row>
    <row r="20" spans="1:17" s="14" customFormat="1" ht="14.4" x14ac:dyDescent="0.3"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14"/>
      <c r="P20" s="39"/>
      <c r="Q20" s="73"/>
    </row>
    <row r="21" spans="1:17" s="14" customFormat="1" ht="14.4" x14ac:dyDescent="0.3"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14"/>
      <c r="P21" s="39"/>
      <c r="Q21" s="73"/>
    </row>
    <row r="22" spans="1:17" s="14" customFormat="1" ht="14.4" x14ac:dyDescent="0.3"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14"/>
      <c r="P22" s="39"/>
      <c r="Q22" s="73"/>
    </row>
    <row r="23" spans="1:17" s="14" customFormat="1" ht="14.4" x14ac:dyDescent="0.3"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14"/>
      <c r="P23" s="39"/>
      <c r="Q23" s="73"/>
    </row>
    <row r="24" spans="1:17" s="14" customFormat="1" ht="14.4" x14ac:dyDescent="0.3"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4"/>
      <c r="P24" s="33"/>
      <c r="Q24" s="73"/>
    </row>
    <row r="25" spans="1:17" s="14" customFormat="1" ht="14.4" x14ac:dyDescent="0.3"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33"/>
      <c r="P25" s="33"/>
      <c r="Q25" s="73"/>
    </row>
    <row r="26" spans="1:17" s="14" customFormat="1" ht="14.4" x14ac:dyDescent="0.3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Q26" s="16"/>
    </row>
    <row r="27" spans="1:17" s="14" customFormat="1" ht="19.350000000000001" customHeight="1" thickBot="1" x14ac:dyDescent="0.35">
      <c r="B27" s="156"/>
      <c r="C27" s="156"/>
      <c r="D27" s="156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76"/>
      <c r="Q27" s="16"/>
    </row>
    <row r="28" spans="1:17" s="14" customFormat="1" ht="18.600000000000001" thickTop="1" x14ac:dyDescent="0.3">
      <c r="B28" s="97"/>
      <c r="C28" s="97"/>
      <c r="D28" s="97"/>
      <c r="E28" s="591" t="s">
        <v>167</v>
      </c>
      <c r="F28" s="592"/>
      <c r="G28" s="592"/>
      <c r="H28" s="592"/>
      <c r="I28" s="592"/>
      <c r="J28" s="592"/>
      <c r="K28" s="592"/>
      <c r="L28" s="592"/>
      <c r="M28" s="592"/>
      <c r="N28" s="593"/>
      <c r="O28" s="57"/>
      <c r="Q28" s="16"/>
    </row>
    <row r="29" spans="1:17" s="14" customFormat="1" ht="18" x14ac:dyDescent="0.3">
      <c r="B29" s="152"/>
      <c r="C29" s="152"/>
      <c r="D29" s="152"/>
      <c r="E29" s="199" t="s">
        <v>0</v>
      </c>
      <c r="F29" s="200" t="s">
        <v>1</v>
      </c>
      <c r="G29" s="200" t="s">
        <v>2</v>
      </c>
      <c r="H29" s="200" t="s">
        <v>3</v>
      </c>
      <c r="I29" s="200" t="s">
        <v>4</v>
      </c>
      <c r="J29" s="200" t="s">
        <v>5</v>
      </c>
      <c r="K29" s="200" t="s">
        <v>6</v>
      </c>
      <c r="L29" s="200" t="s">
        <v>7</v>
      </c>
      <c r="M29" s="201" t="s">
        <v>8</v>
      </c>
      <c r="N29" s="202">
        <v>2015</v>
      </c>
      <c r="O29" s="57"/>
      <c r="Q29" s="16"/>
    </row>
    <row r="30" spans="1:17" s="14" customFormat="1" ht="15.6" x14ac:dyDescent="0.3">
      <c r="A30" s="64"/>
      <c r="B30" s="209" t="s">
        <v>17</v>
      </c>
      <c r="C30" s="211"/>
      <c r="D30" s="210"/>
      <c r="E30" s="175">
        <v>57</v>
      </c>
      <c r="F30" s="172">
        <v>60.3</v>
      </c>
      <c r="G30" s="172">
        <v>63.9</v>
      </c>
      <c r="H30" s="172">
        <v>66.099999999999994</v>
      </c>
      <c r="I30" s="173">
        <v>69.7</v>
      </c>
      <c r="J30" s="174">
        <v>71.5</v>
      </c>
      <c r="K30" s="172">
        <v>74.7</v>
      </c>
      <c r="L30" s="174">
        <v>74.099999999999994</v>
      </c>
      <c r="M30" s="172">
        <v>75.400000000000006</v>
      </c>
      <c r="N30" s="175">
        <v>76.2</v>
      </c>
      <c r="O30" s="57"/>
      <c r="Q30" s="16"/>
    </row>
    <row r="31" spans="1:17" s="14" customFormat="1" ht="15.6" x14ac:dyDescent="0.3">
      <c r="A31" s="64"/>
      <c r="B31" s="594" t="s">
        <v>18</v>
      </c>
      <c r="C31" s="594"/>
      <c r="D31" s="594"/>
      <c r="E31" s="175">
        <v>49.7</v>
      </c>
      <c r="F31" s="172">
        <v>52.7</v>
      </c>
      <c r="G31" s="172">
        <v>56.6</v>
      </c>
      <c r="H31" s="172">
        <v>58.6</v>
      </c>
      <c r="I31" s="173">
        <v>63.8</v>
      </c>
      <c r="J31" s="174">
        <v>65.900000000000006</v>
      </c>
      <c r="K31" s="172">
        <v>69.3</v>
      </c>
      <c r="L31" s="174">
        <v>70.099999999999994</v>
      </c>
      <c r="M31" s="172">
        <v>71.3</v>
      </c>
      <c r="N31" s="175">
        <v>71.5</v>
      </c>
      <c r="O31" s="57"/>
      <c r="Q31" s="16"/>
    </row>
    <row r="32" spans="1:17" s="14" customFormat="1" ht="14.4" x14ac:dyDescent="0.3"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76"/>
      <c r="Q32" s="16"/>
    </row>
    <row r="33" spans="1:17" s="14" customFormat="1" ht="14.4" x14ac:dyDescent="0.3"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6"/>
      <c r="Q33" s="16"/>
    </row>
    <row r="34" spans="1:17" s="14" customFormat="1" ht="14.4" x14ac:dyDescent="0.3"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6"/>
      <c r="Q34" s="16"/>
    </row>
    <row r="35" spans="1:17" s="14" customFormat="1" ht="14.4" x14ac:dyDescent="0.3"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6"/>
      <c r="Q35" s="16"/>
    </row>
    <row r="36" spans="1:17" s="14" customFormat="1" ht="14.4" x14ac:dyDescent="0.3"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6"/>
      <c r="Q36" s="16"/>
    </row>
    <row r="37" spans="1:17" s="14" customFormat="1" ht="14.4" x14ac:dyDescent="0.3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6"/>
      <c r="Q37" s="16"/>
    </row>
    <row r="38" spans="1:17" s="14" customFormat="1" ht="14.4" x14ac:dyDescent="0.3"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76"/>
      <c r="Q38" s="16"/>
    </row>
    <row r="39" spans="1:17" s="14" customFormat="1" ht="14.4" x14ac:dyDescent="0.3"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76"/>
      <c r="Q39" s="16"/>
    </row>
    <row r="40" spans="1:17" s="14" customFormat="1" ht="14.4" x14ac:dyDescent="0.3"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76"/>
      <c r="Q40" s="16"/>
    </row>
    <row r="41" spans="1:17" s="14" customFormat="1" ht="14.4" x14ac:dyDescent="0.3"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76"/>
      <c r="Q41" s="16"/>
    </row>
    <row r="42" spans="1:17" s="14" customFormat="1" ht="14.4" x14ac:dyDescent="0.3"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76"/>
      <c r="Q42" s="16"/>
    </row>
    <row r="43" spans="1:17" s="14" customFormat="1" ht="19.350000000000001" customHeight="1" thickBot="1" x14ac:dyDescent="0.35">
      <c r="B43" s="156"/>
      <c r="C43" s="156"/>
      <c r="D43" s="156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76"/>
      <c r="Q43" s="16"/>
    </row>
    <row r="44" spans="1:17" s="14" customFormat="1" ht="13.2" customHeight="1" thickTop="1" x14ac:dyDescent="0.25">
      <c r="B44" s="97"/>
      <c r="C44" s="97"/>
      <c r="D44" s="97"/>
      <c r="E44" s="591" t="s">
        <v>168</v>
      </c>
      <c r="F44" s="592"/>
      <c r="G44" s="592"/>
      <c r="H44" s="592"/>
      <c r="I44" s="592"/>
      <c r="J44" s="592"/>
      <c r="K44" s="592"/>
      <c r="L44" s="592"/>
      <c r="M44" s="592"/>
      <c r="N44" s="593"/>
      <c r="O44" s="63"/>
      <c r="Q44" s="16"/>
    </row>
    <row r="45" spans="1:17" s="14" customFormat="1" ht="13.2" customHeight="1" x14ac:dyDescent="0.3">
      <c r="B45" s="152"/>
      <c r="C45" s="152"/>
      <c r="D45" s="152"/>
      <c r="E45" s="199" t="s">
        <v>0</v>
      </c>
      <c r="F45" s="200" t="s">
        <v>1</v>
      </c>
      <c r="G45" s="200" t="s">
        <v>2</v>
      </c>
      <c r="H45" s="200" t="s">
        <v>3</v>
      </c>
      <c r="I45" s="200" t="s">
        <v>4</v>
      </c>
      <c r="J45" s="200" t="s">
        <v>5</v>
      </c>
      <c r="K45" s="200" t="s">
        <v>6</v>
      </c>
      <c r="L45" s="200" t="s">
        <v>7</v>
      </c>
      <c r="M45" s="201" t="s">
        <v>8</v>
      </c>
      <c r="N45" s="202">
        <v>2015</v>
      </c>
      <c r="O45" s="63"/>
      <c r="Q45" s="16"/>
    </row>
    <row r="46" spans="1:17" s="14" customFormat="1" ht="15.6" x14ac:dyDescent="0.3">
      <c r="A46" s="64"/>
      <c r="B46" s="192" t="s">
        <v>19</v>
      </c>
      <c r="C46" s="193"/>
      <c r="D46" s="194"/>
      <c r="E46" s="171">
        <v>85.1</v>
      </c>
      <c r="F46" s="172">
        <v>88.3</v>
      </c>
      <c r="G46" s="172">
        <v>92.4</v>
      </c>
      <c r="H46" s="172">
        <v>92.9</v>
      </c>
      <c r="I46" s="173">
        <v>94.6</v>
      </c>
      <c r="J46" s="174">
        <v>95.1</v>
      </c>
      <c r="K46" s="172">
        <v>97.3</v>
      </c>
      <c r="L46" s="174">
        <v>96.1</v>
      </c>
      <c r="M46" s="172">
        <v>94.7</v>
      </c>
      <c r="N46" s="175">
        <v>94.6</v>
      </c>
      <c r="O46" s="63"/>
      <c r="Q46" s="16"/>
    </row>
    <row r="47" spans="1:17" s="14" customFormat="1" ht="13.95" customHeight="1" x14ac:dyDescent="0.3">
      <c r="A47" s="64"/>
      <c r="B47" s="195" t="s">
        <v>20</v>
      </c>
      <c r="C47" s="195"/>
      <c r="D47" s="195"/>
      <c r="E47" s="171">
        <v>70.900000000000006</v>
      </c>
      <c r="F47" s="172">
        <v>76.5</v>
      </c>
      <c r="G47" s="172">
        <v>80.7</v>
      </c>
      <c r="H47" s="172">
        <v>81.8</v>
      </c>
      <c r="I47" s="173">
        <v>85.9</v>
      </c>
      <c r="J47" s="174">
        <v>88</v>
      </c>
      <c r="K47" s="172">
        <v>89.2</v>
      </c>
      <c r="L47" s="174">
        <v>90.2</v>
      </c>
      <c r="M47" s="172">
        <v>88.9</v>
      </c>
      <c r="N47" s="175">
        <v>86.9</v>
      </c>
      <c r="O47" s="65"/>
      <c r="P47" s="66"/>
      <c r="Q47" s="16"/>
    </row>
    <row r="48" spans="1:17" ht="13.95" customHeight="1" x14ac:dyDescent="0.3">
      <c r="A48" s="64"/>
      <c r="B48" s="214" t="s">
        <v>21</v>
      </c>
      <c r="C48" s="196"/>
      <c r="D48" s="196"/>
      <c r="E48" s="171">
        <v>62.2</v>
      </c>
      <c r="F48" s="172">
        <v>63.8</v>
      </c>
      <c r="G48" s="172">
        <v>68.8</v>
      </c>
      <c r="H48" s="172">
        <v>70.900000000000006</v>
      </c>
      <c r="I48" s="173">
        <v>77.599999999999994</v>
      </c>
      <c r="J48" s="174">
        <v>80.2</v>
      </c>
      <c r="K48" s="172">
        <v>85.2</v>
      </c>
      <c r="L48" s="174">
        <v>84.3</v>
      </c>
      <c r="M48" s="172">
        <v>85.6</v>
      </c>
      <c r="N48" s="175">
        <v>86.3</v>
      </c>
      <c r="P48" s="105"/>
      <c r="Q48" s="106"/>
    </row>
    <row r="49" spans="1:24" ht="13.95" customHeight="1" x14ac:dyDescent="0.3">
      <c r="A49" s="64"/>
      <c r="B49" s="213" t="s">
        <v>22</v>
      </c>
      <c r="C49" s="197"/>
      <c r="D49" s="197"/>
      <c r="E49" s="171">
        <v>47.5</v>
      </c>
      <c r="F49" s="172">
        <v>51.7</v>
      </c>
      <c r="G49" s="172">
        <v>55.2</v>
      </c>
      <c r="H49" s="172">
        <v>58.2</v>
      </c>
      <c r="I49" s="173">
        <v>64.5</v>
      </c>
      <c r="J49" s="174">
        <v>67.7</v>
      </c>
      <c r="K49" s="172">
        <v>71.5</v>
      </c>
      <c r="L49" s="174">
        <v>72.400000000000006</v>
      </c>
      <c r="M49" s="172">
        <v>76.2</v>
      </c>
      <c r="N49" s="175">
        <v>76.599999999999994</v>
      </c>
      <c r="P49" s="108"/>
      <c r="Q49" s="109"/>
    </row>
    <row r="50" spans="1:24" ht="13.95" customHeight="1" x14ac:dyDescent="0.3">
      <c r="A50" s="64"/>
      <c r="B50" s="216" t="s">
        <v>23</v>
      </c>
      <c r="C50" s="198"/>
      <c r="D50" s="198"/>
      <c r="E50" s="171">
        <v>23.3</v>
      </c>
      <c r="F50" s="172">
        <v>25.9</v>
      </c>
      <c r="G50" s="172">
        <v>28.7</v>
      </c>
      <c r="H50" s="172">
        <v>33.200000000000003</v>
      </c>
      <c r="I50" s="173">
        <v>38.5</v>
      </c>
      <c r="J50" s="174">
        <v>41.5</v>
      </c>
      <c r="K50" s="172">
        <v>47.1</v>
      </c>
      <c r="L50" s="174">
        <v>49.3</v>
      </c>
      <c r="M50" s="172">
        <v>54.2</v>
      </c>
      <c r="N50" s="175">
        <v>56.9</v>
      </c>
      <c r="P50" s="108"/>
      <c r="Q50" s="109"/>
      <c r="R50" s="44"/>
      <c r="S50" s="44"/>
      <c r="T50" s="44"/>
      <c r="U50" s="44"/>
      <c r="V50" s="44"/>
      <c r="W50" s="44"/>
      <c r="X50" s="44"/>
    </row>
    <row r="51" spans="1:24" s="45" customFormat="1" ht="13.95" customHeight="1" x14ac:dyDescent="0.3">
      <c r="A51" s="64"/>
      <c r="B51" s="217" t="s">
        <v>24</v>
      </c>
      <c r="C51" s="212"/>
      <c r="D51" s="212"/>
      <c r="E51" s="171">
        <v>7.5</v>
      </c>
      <c r="F51" s="172">
        <v>7.7</v>
      </c>
      <c r="G51" s="172">
        <v>10</v>
      </c>
      <c r="H51" s="172">
        <v>13.3</v>
      </c>
      <c r="I51" s="173">
        <v>15.8</v>
      </c>
      <c r="J51" s="174">
        <v>17.399999999999999</v>
      </c>
      <c r="K51" s="172">
        <v>21.4</v>
      </c>
      <c r="L51" s="174">
        <v>23.4</v>
      </c>
      <c r="M51" s="172">
        <v>25.8</v>
      </c>
      <c r="N51" s="175">
        <v>30.4</v>
      </c>
      <c r="O51" s="100"/>
      <c r="P51" s="108"/>
      <c r="Q51" s="109"/>
    </row>
    <row r="52" spans="1:24" ht="13.95" customHeight="1" x14ac:dyDescent="0.25">
      <c r="A52" s="14"/>
      <c r="P52" s="108"/>
      <c r="Q52" s="109"/>
      <c r="R52" s="46"/>
      <c r="S52" s="46"/>
      <c r="T52" s="46"/>
      <c r="U52" s="46"/>
      <c r="V52" s="46"/>
      <c r="W52" s="46"/>
      <c r="X52" s="46"/>
    </row>
    <row r="53" spans="1:24" ht="13.95" customHeight="1" x14ac:dyDescent="0.25">
      <c r="A53" s="14"/>
      <c r="P53" s="108"/>
      <c r="Q53" s="109"/>
    </row>
    <row r="54" spans="1:24" ht="13.95" customHeight="1" x14ac:dyDescent="0.25">
      <c r="A54" s="14"/>
      <c r="P54" s="108"/>
      <c r="Q54" s="109"/>
    </row>
    <row r="55" spans="1:24" ht="13.95" customHeight="1" x14ac:dyDescent="0.3">
      <c r="A55" s="14"/>
      <c r="I55" s="63"/>
      <c r="J55" s="116"/>
      <c r="K55" s="116"/>
      <c r="L55" s="116"/>
      <c r="M55" s="88"/>
      <c r="N55" s="117"/>
      <c r="P55" s="108"/>
      <c r="Q55" s="109"/>
    </row>
    <row r="56" spans="1:24" ht="13.95" customHeight="1" x14ac:dyDescent="0.3">
      <c r="A56" s="14"/>
      <c r="I56" s="63"/>
      <c r="J56" s="116"/>
      <c r="K56" s="116"/>
      <c r="L56" s="116"/>
      <c r="M56" s="88"/>
      <c r="N56" s="117"/>
      <c r="P56" s="110"/>
      <c r="Q56" s="109"/>
    </row>
    <row r="57" spans="1:24" ht="13.95" customHeight="1" x14ac:dyDescent="0.3">
      <c r="A57" s="14"/>
      <c r="I57" s="63"/>
      <c r="J57" s="116"/>
      <c r="K57" s="116"/>
      <c r="L57" s="116"/>
      <c r="M57" s="88"/>
      <c r="N57" s="117"/>
      <c r="P57" s="108"/>
      <c r="Q57" s="109"/>
    </row>
    <row r="58" spans="1:24" ht="13.95" customHeight="1" x14ac:dyDescent="0.3">
      <c r="A58" s="14"/>
      <c r="I58" s="63"/>
      <c r="J58" s="116"/>
      <c r="K58" s="116"/>
      <c r="L58" s="116"/>
      <c r="M58" s="88"/>
      <c r="N58" s="91"/>
      <c r="P58" s="112"/>
      <c r="Q58" s="112"/>
    </row>
    <row r="59" spans="1:24" ht="13.95" customHeight="1" x14ac:dyDescent="0.3">
      <c r="A59" s="14"/>
      <c r="I59" s="63"/>
      <c r="J59" s="145"/>
      <c r="K59" s="145"/>
      <c r="L59" s="145"/>
      <c r="M59" s="84"/>
      <c r="N59" s="122"/>
    </row>
    <row r="60" spans="1:24" ht="14.4" customHeight="1" x14ac:dyDescent="0.3">
      <c r="A60" s="14"/>
      <c r="I60" s="65"/>
      <c r="J60" s="123"/>
      <c r="K60" s="124"/>
      <c r="L60" s="44"/>
      <c r="M60" s="44"/>
      <c r="N60" s="66"/>
    </row>
    <row r="61" spans="1:24" ht="14.4" customHeight="1" x14ac:dyDescent="0.3">
      <c r="A61" s="14"/>
      <c r="I61" s="50"/>
      <c r="J61" s="161"/>
      <c r="K61" s="162"/>
      <c r="L61" s="51"/>
      <c r="M61" s="51"/>
      <c r="N61" s="54"/>
    </row>
    <row r="62" spans="1:24" ht="14.4" customHeight="1" x14ac:dyDescent="0.3">
      <c r="A62" s="14"/>
      <c r="I62" s="50"/>
      <c r="J62" s="161"/>
      <c r="K62" s="162"/>
      <c r="L62" s="51"/>
      <c r="M62" s="51"/>
      <c r="N62" s="54"/>
    </row>
    <row r="63" spans="1:24" ht="14.4" customHeight="1" x14ac:dyDescent="0.3">
      <c r="A63" s="14"/>
      <c r="B63" s="51"/>
      <c r="C63" s="51"/>
      <c r="D63" s="51"/>
      <c r="E63" s="51"/>
      <c r="F63" s="51"/>
      <c r="G63" s="51"/>
      <c r="H63" s="51"/>
      <c r="I63" s="45"/>
      <c r="J63" s="45"/>
      <c r="K63" s="52"/>
      <c r="L63" s="53"/>
      <c r="M63" s="51"/>
      <c r="N63" s="51"/>
      <c r="O63" s="51"/>
      <c r="P63" s="54"/>
    </row>
    <row r="64" spans="1:24" ht="14.4" customHeight="1" x14ac:dyDescent="0.25">
      <c r="A64" s="129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26"/>
      <c r="P64" s="126"/>
      <c r="Q64" s="100"/>
      <c r="R64" s="43"/>
    </row>
    <row r="65" spans="1:16" ht="14.4" customHeight="1" x14ac:dyDescent="0.25">
      <c r="A65" s="129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</row>
    <row r="66" spans="1:16" ht="14.4" customHeight="1" x14ac:dyDescent="0.25">
      <c r="A66" s="14"/>
    </row>
    <row r="67" spans="1:16" ht="14.4" customHeight="1" x14ac:dyDescent="0.25"/>
    <row r="68" spans="1:16" ht="14.4" customHeight="1" x14ac:dyDescent="0.25"/>
    <row r="69" spans="1:16" ht="14.4" customHeight="1" x14ac:dyDescent="0.25"/>
    <row r="70" spans="1:16" ht="14.4" customHeight="1" x14ac:dyDescent="0.25"/>
    <row r="71" spans="1:16" ht="14.4" customHeight="1" x14ac:dyDescent="0.25"/>
    <row r="72" spans="1:16" ht="14.4" customHeight="1" x14ac:dyDescent="0.25"/>
    <row r="73" spans="1:16" ht="14.4" customHeight="1" x14ac:dyDescent="0.25"/>
    <row r="74" spans="1:16" ht="14.4" customHeight="1" x14ac:dyDescent="0.25"/>
    <row r="75" spans="1:16" ht="14.4" customHeight="1" x14ac:dyDescent="0.25"/>
    <row r="76" spans="1:16" ht="14.4" customHeight="1" x14ac:dyDescent="0.25"/>
    <row r="77" spans="1:16" ht="14.4" customHeight="1" x14ac:dyDescent="0.25"/>
  </sheetData>
  <mergeCells count="5">
    <mergeCell ref="E44:N44"/>
    <mergeCell ref="A5:O6"/>
    <mergeCell ref="E12:N12"/>
    <mergeCell ref="B31:D31"/>
    <mergeCell ref="E28:N28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X77"/>
  <sheetViews>
    <sheetView topLeftCell="A43" zoomScale="75" zoomScaleNormal="75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24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24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24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24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24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24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24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24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 t="s">
        <v>302</v>
      </c>
      <c r="P8" s="12"/>
      <c r="Q8" s="12"/>
      <c r="R8" s="16"/>
      <c r="S8" s="16"/>
      <c r="T8" s="16"/>
      <c r="U8" s="16"/>
      <c r="V8" s="16"/>
      <c r="W8" s="16"/>
      <c r="X8" s="16"/>
    </row>
    <row r="9" spans="1:24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24" ht="16.5" customHeight="1" thickTop="1" thickBot="1" x14ac:dyDescent="0.4">
      <c r="A10" s="159"/>
      <c r="B10" s="168" t="s">
        <v>305</v>
      </c>
      <c r="C10" s="12"/>
      <c r="D10" s="12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6"/>
      <c r="S10" s="16"/>
      <c r="T10" s="16"/>
      <c r="U10" s="16"/>
      <c r="V10" s="16"/>
      <c r="W10" s="16"/>
      <c r="X10" s="16"/>
    </row>
    <row r="11" spans="1:24" ht="8.6999999999999993" customHeight="1" thickTop="1" thickBot="1" x14ac:dyDescent="0.4">
      <c r="A11" s="18"/>
      <c r="B11" s="56"/>
      <c r="C11" s="18"/>
      <c r="D11" s="522"/>
      <c r="G11" s="523"/>
      <c r="H11" s="523"/>
      <c r="I11" s="523"/>
      <c r="J11" s="523"/>
      <c r="K11" s="523"/>
      <c r="L11" s="523"/>
      <c r="M11" s="523"/>
      <c r="N11" s="523"/>
      <c r="R11" s="16"/>
      <c r="S11" s="16"/>
      <c r="T11" s="17"/>
      <c r="U11" s="16"/>
      <c r="V11" s="16"/>
      <c r="W11" s="16"/>
      <c r="X11" s="16"/>
    </row>
    <row r="12" spans="1:24" ht="14.25" customHeight="1" thickTop="1" thickBot="1" x14ac:dyDescent="0.4">
      <c r="A12" s="18"/>
      <c r="B12" s="97"/>
      <c r="C12" s="97"/>
      <c r="D12" s="97"/>
      <c r="E12" s="581" t="s">
        <v>306</v>
      </c>
      <c r="F12" s="582"/>
      <c r="G12" s="582"/>
      <c r="H12" s="582"/>
      <c r="I12" s="582"/>
      <c r="J12" s="582"/>
      <c r="K12" s="582"/>
      <c r="L12" s="582"/>
      <c r="M12" s="582"/>
      <c r="N12" s="583"/>
      <c r="O12" s="74"/>
      <c r="P12" s="74"/>
      <c r="Q12" s="75"/>
      <c r="R12" s="16"/>
      <c r="S12" s="16"/>
      <c r="T12" s="16"/>
      <c r="U12" s="16"/>
      <c r="V12" s="16"/>
      <c r="W12" s="16"/>
      <c r="X12" s="16"/>
    </row>
    <row r="13" spans="1:24" s="14" customFormat="1" ht="15" customHeight="1" thickTop="1" x14ac:dyDescent="0.3">
      <c r="B13" s="152"/>
      <c r="C13" s="152"/>
      <c r="D13" s="152"/>
      <c r="E13" s="187" t="s">
        <v>0</v>
      </c>
      <c r="F13" s="188" t="s">
        <v>1</v>
      </c>
      <c r="G13" s="188" t="s">
        <v>2</v>
      </c>
      <c r="H13" s="188" t="s">
        <v>3</v>
      </c>
      <c r="I13" s="188" t="s">
        <v>4</v>
      </c>
      <c r="J13" s="188" t="s">
        <v>5</v>
      </c>
      <c r="K13" s="188" t="s">
        <v>6</v>
      </c>
      <c r="L13" s="188" t="s">
        <v>7</v>
      </c>
      <c r="M13" s="189" t="s">
        <v>8</v>
      </c>
      <c r="N13" s="190">
        <v>2015</v>
      </c>
      <c r="O13" s="73"/>
      <c r="P13" s="73"/>
      <c r="Q13" s="73"/>
    </row>
    <row r="14" spans="1:24" ht="15.6" x14ac:dyDescent="0.3">
      <c r="B14" s="182" t="s">
        <v>307</v>
      </c>
      <c r="C14" s="183"/>
      <c r="D14" s="184"/>
      <c r="E14" s="171">
        <v>47.3</v>
      </c>
      <c r="F14" s="172">
        <v>51.5</v>
      </c>
      <c r="G14" s="172">
        <v>55.9</v>
      </c>
      <c r="H14" s="172">
        <v>59</v>
      </c>
      <c r="I14" s="173">
        <v>63.5</v>
      </c>
      <c r="J14" s="174">
        <v>66.5</v>
      </c>
      <c r="K14" s="172">
        <v>69.5</v>
      </c>
      <c r="L14" s="174">
        <v>71.599999999999994</v>
      </c>
      <c r="M14" s="172">
        <v>76.2</v>
      </c>
      <c r="N14" s="175">
        <v>78.7</v>
      </c>
      <c r="O14" s="103"/>
      <c r="P14" s="33"/>
      <c r="Q14" s="73"/>
    </row>
    <row r="15" spans="1:24" ht="15.6" x14ac:dyDescent="0.3">
      <c r="B15" s="185" t="s">
        <v>308</v>
      </c>
      <c r="C15" s="186"/>
      <c r="D15" s="186"/>
      <c r="E15" s="171">
        <f>100-E14</f>
        <v>52.7</v>
      </c>
      <c r="F15" s="172">
        <f t="shared" ref="F15:N15" si="0">100-F14</f>
        <v>48.5</v>
      </c>
      <c r="G15" s="172">
        <f t="shared" si="0"/>
        <v>44.1</v>
      </c>
      <c r="H15" s="172">
        <f t="shared" si="0"/>
        <v>41</v>
      </c>
      <c r="I15" s="173">
        <f t="shared" si="0"/>
        <v>36.5</v>
      </c>
      <c r="J15" s="174">
        <f t="shared" si="0"/>
        <v>33.5</v>
      </c>
      <c r="K15" s="172">
        <f t="shared" si="0"/>
        <v>30.5</v>
      </c>
      <c r="L15" s="174">
        <f t="shared" si="0"/>
        <v>28.400000000000006</v>
      </c>
      <c r="M15" s="172">
        <f t="shared" si="0"/>
        <v>23.799999999999997</v>
      </c>
      <c r="N15" s="175">
        <f t="shared" si="0"/>
        <v>21.299999999999997</v>
      </c>
      <c r="O15" s="153"/>
      <c r="P15" s="154"/>
      <c r="Q15" s="73"/>
    </row>
    <row r="16" spans="1:24" ht="14.4" x14ac:dyDescent="0.3">
      <c r="A16" s="14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14"/>
      <c r="P16" s="39"/>
      <c r="Q16" s="73"/>
    </row>
    <row r="17" spans="1:17" ht="14.4" x14ac:dyDescent="0.3">
      <c r="A17" s="14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14"/>
      <c r="P17" s="39"/>
      <c r="Q17" s="73"/>
    </row>
    <row r="18" spans="1:17" s="14" customFormat="1" ht="14.4" x14ac:dyDescent="0.3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14"/>
      <c r="P18" s="39"/>
      <c r="Q18" s="73"/>
    </row>
    <row r="19" spans="1:17" s="14" customFormat="1" ht="14.4" x14ac:dyDescent="0.3"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14"/>
      <c r="P19" s="39"/>
      <c r="Q19" s="73"/>
    </row>
    <row r="20" spans="1:17" s="14" customFormat="1" ht="14.4" x14ac:dyDescent="0.3"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14"/>
      <c r="P20" s="39"/>
      <c r="Q20" s="73"/>
    </row>
    <row r="21" spans="1:17" s="14" customFormat="1" ht="14.4" x14ac:dyDescent="0.3"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14"/>
      <c r="P21" s="39"/>
      <c r="Q21" s="73"/>
    </row>
    <row r="22" spans="1:17" s="14" customFormat="1" ht="14.4" x14ac:dyDescent="0.3"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14"/>
      <c r="P22" s="39"/>
      <c r="Q22" s="73"/>
    </row>
    <row r="23" spans="1:17" s="14" customFormat="1" ht="14.4" x14ac:dyDescent="0.3"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14"/>
      <c r="P23" s="39"/>
      <c r="Q23" s="73"/>
    </row>
    <row r="24" spans="1:17" s="14" customFormat="1" ht="14.4" x14ac:dyDescent="0.3"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4"/>
      <c r="P24" s="33"/>
      <c r="Q24" s="73"/>
    </row>
    <row r="25" spans="1:17" s="14" customFormat="1" ht="14.4" x14ac:dyDescent="0.3"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33"/>
      <c r="P25" s="33"/>
      <c r="Q25" s="73"/>
    </row>
    <row r="26" spans="1:17" s="14" customFormat="1" ht="14.4" x14ac:dyDescent="0.3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Q26" s="16"/>
    </row>
    <row r="27" spans="1:17" s="14" customFormat="1" ht="19.350000000000001" customHeight="1" thickBot="1" x14ac:dyDescent="0.35">
      <c r="B27" s="156"/>
      <c r="C27" s="156"/>
      <c r="D27" s="156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76"/>
      <c r="Q27" s="16"/>
    </row>
    <row r="28" spans="1:17" s="14" customFormat="1" ht="18.600000000000001" thickTop="1" x14ac:dyDescent="0.3">
      <c r="B28" s="97"/>
      <c r="C28" s="97"/>
      <c r="D28" s="97"/>
      <c r="E28" s="581" t="s">
        <v>309</v>
      </c>
      <c r="F28" s="582"/>
      <c r="G28" s="582"/>
      <c r="H28" s="582"/>
      <c r="I28" s="582"/>
      <c r="J28" s="582"/>
      <c r="K28" s="582"/>
      <c r="L28" s="582"/>
      <c r="M28" s="582"/>
      <c r="N28" s="583"/>
      <c r="O28" s="57"/>
      <c r="Q28" s="16"/>
    </row>
    <row r="29" spans="1:17" s="14" customFormat="1" ht="18" x14ac:dyDescent="0.3">
      <c r="B29" s="152"/>
      <c r="C29" s="152"/>
      <c r="D29" s="152"/>
      <c r="E29" s="187" t="s">
        <v>0</v>
      </c>
      <c r="F29" s="188" t="s">
        <v>1</v>
      </c>
      <c r="G29" s="188" t="s">
        <v>2</v>
      </c>
      <c r="H29" s="188" t="s">
        <v>3</v>
      </c>
      <c r="I29" s="188" t="s">
        <v>4</v>
      </c>
      <c r="J29" s="188" t="s">
        <v>5</v>
      </c>
      <c r="K29" s="188" t="s">
        <v>6</v>
      </c>
      <c r="L29" s="188" t="s">
        <v>7</v>
      </c>
      <c r="M29" s="189" t="s">
        <v>8</v>
      </c>
      <c r="N29" s="190">
        <v>2015</v>
      </c>
      <c r="O29" s="57"/>
      <c r="Q29" s="16"/>
    </row>
    <row r="30" spans="1:17" s="14" customFormat="1" ht="15.6" x14ac:dyDescent="0.3">
      <c r="A30" s="64"/>
      <c r="B30" s="209" t="s">
        <v>17</v>
      </c>
      <c r="C30" s="211"/>
      <c r="D30" s="210"/>
      <c r="E30" s="175">
        <v>50.7</v>
      </c>
      <c r="F30" s="172">
        <v>55.3</v>
      </c>
      <c r="G30" s="172">
        <v>60</v>
      </c>
      <c r="H30" s="172">
        <v>62.8</v>
      </c>
      <c r="I30" s="173">
        <v>66.3</v>
      </c>
      <c r="J30" s="174">
        <v>69.2</v>
      </c>
      <c r="K30" s="172">
        <v>72.099999999999994</v>
      </c>
      <c r="L30" s="174">
        <v>73.7</v>
      </c>
      <c r="M30" s="172">
        <v>77.900000000000006</v>
      </c>
      <c r="N30" s="175">
        <v>80.3</v>
      </c>
      <c r="O30" s="57"/>
      <c r="Q30" s="16"/>
    </row>
    <row r="31" spans="1:17" s="14" customFormat="1" ht="15.6" x14ac:dyDescent="0.3">
      <c r="A31" s="64"/>
      <c r="B31" s="594" t="s">
        <v>18</v>
      </c>
      <c r="C31" s="594"/>
      <c r="D31" s="594"/>
      <c r="E31" s="175">
        <v>43.9</v>
      </c>
      <c r="F31" s="172">
        <v>47.7</v>
      </c>
      <c r="G31" s="172">
        <v>51.9</v>
      </c>
      <c r="H31" s="172">
        <v>55.2</v>
      </c>
      <c r="I31" s="173">
        <v>60.8</v>
      </c>
      <c r="J31" s="174">
        <v>63.8</v>
      </c>
      <c r="K31" s="172">
        <v>66.8</v>
      </c>
      <c r="L31" s="174">
        <v>69.599999999999994</v>
      </c>
      <c r="M31" s="172">
        <v>74.5</v>
      </c>
      <c r="N31" s="175">
        <v>77.099999999999994</v>
      </c>
      <c r="O31" s="57"/>
      <c r="Q31" s="16"/>
    </row>
    <row r="32" spans="1:17" s="14" customFormat="1" ht="14.4" x14ac:dyDescent="0.3"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76"/>
      <c r="Q32" s="16"/>
    </row>
    <row r="33" spans="1:17" s="14" customFormat="1" ht="14.4" x14ac:dyDescent="0.3"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6"/>
      <c r="Q33" s="16"/>
    </row>
    <row r="34" spans="1:17" s="14" customFormat="1" ht="14.4" x14ac:dyDescent="0.3"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6"/>
      <c r="Q34" s="16"/>
    </row>
    <row r="35" spans="1:17" s="14" customFormat="1" ht="14.4" x14ac:dyDescent="0.3"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6"/>
      <c r="Q35" s="16"/>
    </row>
    <row r="36" spans="1:17" s="14" customFormat="1" ht="14.4" x14ac:dyDescent="0.3"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6"/>
      <c r="Q36" s="16"/>
    </row>
    <row r="37" spans="1:17" s="14" customFormat="1" ht="14.4" x14ac:dyDescent="0.3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6"/>
      <c r="Q37" s="16"/>
    </row>
    <row r="38" spans="1:17" s="14" customFormat="1" ht="14.4" x14ac:dyDescent="0.3"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76"/>
      <c r="Q38" s="16"/>
    </row>
    <row r="39" spans="1:17" s="14" customFormat="1" ht="14.4" x14ac:dyDescent="0.3"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76"/>
      <c r="Q39" s="16"/>
    </row>
    <row r="40" spans="1:17" s="14" customFormat="1" ht="14.4" x14ac:dyDescent="0.3"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76"/>
      <c r="Q40" s="16"/>
    </row>
    <row r="41" spans="1:17" s="14" customFormat="1" ht="14.4" x14ac:dyDescent="0.3"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76"/>
      <c r="Q41" s="16"/>
    </row>
    <row r="42" spans="1:17" s="14" customFormat="1" ht="14.4" x14ac:dyDescent="0.3"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76"/>
      <c r="Q42" s="16"/>
    </row>
    <row r="43" spans="1:17" s="14" customFormat="1" ht="19.350000000000001" customHeight="1" thickBot="1" x14ac:dyDescent="0.35">
      <c r="B43" s="156"/>
      <c r="C43" s="156"/>
      <c r="D43" s="156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76"/>
      <c r="Q43" s="16"/>
    </row>
    <row r="44" spans="1:17" s="14" customFormat="1" ht="13.2" customHeight="1" thickTop="1" x14ac:dyDescent="0.25">
      <c r="B44" s="97"/>
      <c r="C44" s="97"/>
      <c r="D44" s="97"/>
      <c r="E44" s="595" t="s">
        <v>310</v>
      </c>
      <c r="F44" s="596"/>
      <c r="G44" s="596"/>
      <c r="H44" s="596"/>
      <c r="I44" s="596"/>
      <c r="J44" s="596"/>
      <c r="K44" s="596"/>
      <c r="L44" s="596"/>
      <c r="M44" s="596"/>
      <c r="N44" s="597"/>
      <c r="O44" s="63"/>
      <c r="Q44" s="16"/>
    </row>
    <row r="45" spans="1:17" s="14" customFormat="1" ht="13.2" customHeight="1" x14ac:dyDescent="0.3">
      <c r="B45" s="152"/>
      <c r="C45" s="152"/>
      <c r="D45" s="152"/>
      <c r="E45" s="187" t="s">
        <v>0</v>
      </c>
      <c r="F45" s="188" t="s">
        <v>1</v>
      </c>
      <c r="G45" s="188" t="s">
        <v>2</v>
      </c>
      <c r="H45" s="188" t="s">
        <v>3</v>
      </c>
      <c r="I45" s="188" t="s">
        <v>4</v>
      </c>
      <c r="J45" s="188" t="s">
        <v>5</v>
      </c>
      <c r="K45" s="188" t="s">
        <v>6</v>
      </c>
      <c r="L45" s="188" t="s">
        <v>7</v>
      </c>
      <c r="M45" s="189" t="s">
        <v>8</v>
      </c>
      <c r="N45" s="190">
        <v>2015</v>
      </c>
      <c r="O45" s="63"/>
      <c r="Q45" s="16"/>
    </row>
    <row r="46" spans="1:17" s="14" customFormat="1" ht="15.6" x14ac:dyDescent="0.3">
      <c r="A46" s="64"/>
      <c r="B46" s="192" t="s">
        <v>19</v>
      </c>
      <c r="C46" s="193"/>
      <c r="D46" s="194"/>
      <c r="E46" s="171">
        <v>81.3</v>
      </c>
      <c r="F46" s="172">
        <v>85.2</v>
      </c>
      <c r="G46" s="172">
        <v>89.4</v>
      </c>
      <c r="H46" s="172">
        <v>91.5</v>
      </c>
      <c r="I46" s="173">
        <v>93.3</v>
      </c>
      <c r="J46" s="174">
        <v>94.6</v>
      </c>
      <c r="K46" s="172">
        <v>95.8</v>
      </c>
      <c r="L46" s="174">
        <v>97.4</v>
      </c>
      <c r="M46" s="172">
        <v>98.3</v>
      </c>
      <c r="N46" s="175">
        <v>98.5</v>
      </c>
      <c r="O46" s="63"/>
      <c r="Q46" s="16"/>
    </row>
    <row r="47" spans="1:17" s="14" customFormat="1" ht="13.95" customHeight="1" x14ac:dyDescent="0.3">
      <c r="A47" s="64"/>
      <c r="B47" s="195" t="s">
        <v>20</v>
      </c>
      <c r="C47" s="195"/>
      <c r="D47" s="195"/>
      <c r="E47" s="171">
        <v>65.099999999999994</v>
      </c>
      <c r="F47" s="172">
        <v>71.3</v>
      </c>
      <c r="G47" s="172">
        <v>76.900000000000006</v>
      </c>
      <c r="H47" s="172">
        <v>78.599999999999994</v>
      </c>
      <c r="I47" s="173">
        <v>83.6</v>
      </c>
      <c r="J47" s="174">
        <v>86.3</v>
      </c>
      <c r="K47" s="172">
        <v>87.7</v>
      </c>
      <c r="L47" s="174">
        <v>92.1</v>
      </c>
      <c r="M47" s="172">
        <v>93.7</v>
      </c>
      <c r="N47" s="175">
        <v>94.5</v>
      </c>
      <c r="O47" s="65"/>
      <c r="P47" s="66"/>
      <c r="Q47" s="16"/>
    </row>
    <row r="48" spans="1:17" ht="13.95" customHeight="1" x14ac:dyDescent="0.3">
      <c r="A48" s="64"/>
      <c r="B48" s="214" t="s">
        <v>21</v>
      </c>
      <c r="C48" s="196"/>
      <c r="D48" s="196"/>
      <c r="E48" s="171">
        <v>53.3</v>
      </c>
      <c r="F48" s="172">
        <v>56.2</v>
      </c>
      <c r="G48" s="172">
        <v>62.1</v>
      </c>
      <c r="H48" s="172">
        <v>66.8</v>
      </c>
      <c r="I48" s="173">
        <v>73.5</v>
      </c>
      <c r="J48" s="174">
        <v>77.7</v>
      </c>
      <c r="K48" s="172">
        <v>83</v>
      </c>
      <c r="L48" s="174">
        <v>83.7</v>
      </c>
      <c r="M48" s="172">
        <v>89.8</v>
      </c>
      <c r="N48" s="175">
        <v>91.6</v>
      </c>
      <c r="P48" s="105"/>
      <c r="Q48" s="106"/>
    </row>
    <row r="49" spans="1:24" ht="13.95" customHeight="1" x14ac:dyDescent="0.3">
      <c r="A49" s="64"/>
      <c r="B49" s="213" t="s">
        <v>22</v>
      </c>
      <c r="C49" s="197"/>
      <c r="D49" s="197"/>
      <c r="E49" s="171">
        <v>39.6</v>
      </c>
      <c r="F49" s="172">
        <v>45.6</v>
      </c>
      <c r="G49" s="172">
        <v>50.1</v>
      </c>
      <c r="H49" s="172">
        <v>54</v>
      </c>
      <c r="I49" s="173">
        <v>59.6</v>
      </c>
      <c r="J49" s="174">
        <v>64.599999999999994</v>
      </c>
      <c r="K49" s="172">
        <v>67.400000000000006</v>
      </c>
      <c r="L49" s="174">
        <v>71.2</v>
      </c>
      <c r="M49" s="172">
        <v>78.2</v>
      </c>
      <c r="N49" s="175">
        <v>82</v>
      </c>
      <c r="P49" s="108"/>
      <c r="Q49" s="109"/>
    </row>
    <row r="50" spans="1:24" ht="13.95" customHeight="1" x14ac:dyDescent="0.3">
      <c r="A50" s="64"/>
      <c r="B50" s="216" t="s">
        <v>23</v>
      </c>
      <c r="C50" s="198"/>
      <c r="D50" s="198"/>
      <c r="E50" s="171">
        <v>18.100000000000001</v>
      </c>
      <c r="F50" s="172">
        <v>21.5</v>
      </c>
      <c r="G50" s="172">
        <v>24.6</v>
      </c>
      <c r="H50" s="172">
        <v>29.3</v>
      </c>
      <c r="I50" s="173">
        <v>34.6</v>
      </c>
      <c r="J50" s="174">
        <v>37.9</v>
      </c>
      <c r="K50" s="172">
        <v>43.8</v>
      </c>
      <c r="L50" s="174">
        <v>46.5</v>
      </c>
      <c r="M50" s="172">
        <v>55.4</v>
      </c>
      <c r="N50" s="175">
        <v>61.4</v>
      </c>
      <c r="P50" s="108"/>
      <c r="Q50" s="109"/>
      <c r="R50" s="44"/>
      <c r="S50" s="44"/>
      <c r="T50" s="44"/>
      <c r="U50" s="44"/>
      <c r="V50" s="44"/>
      <c r="W50" s="44"/>
      <c r="X50" s="44"/>
    </row>
    <row r="51" spans="1:24" s="45" customFormat="1" ht="13.95" customHeight="1" x14ac:dyDescent="0.3">
      <c r="A51" s="64"/>
      <c r="B51" s="217" t="s">
        <v>24</v>
      </c>
      <c r="C51" s="212"/>
      <c r="D51" s="212"/>
      <c r="E51" s="171">
        <v>5.0999999999999996</v>
      </c>
      <c r="F51" s="172">
        <v>6.6</v>
      </c>
      <c r="G51" s="172">
        <v>8.6</v>
      </c>
      <c r="H51" s="172">
        <v>11.2</v>
      </c>
      <c r="I51" s="173">
        <v>13.8</v>
      </c>
      <c r="J51" s="174">
        <v>16.2</v>
      </c>
      <c r="K51" s="172">
        <v>19</v>
      </c>
      <c r="L51" s="174">
        <v>21.9</v>
      </c>
      <c r="M51" s="172">
        <v>26.2</v>
      </c>
      <c r="N51" s="175">
        <v>31.3</v>
      </c>
      <c r="O51" s="100"/>
      <c r="P51" s="108"/>
      <c r="Q51" s="109"/>
    </row>
    <row r="52" spans="1:24" ht="13.95" customHeight="1" x14ac:dyDescent="0.25">
      <c r="A52" s="14"/>
      <c r="P52" s="108"/>
      <c r="Q52" s="109"/>
      <c r="R52" s="46"/>
      <c r="S52" s="46"/>
      <c r="T52" s="46"/>
      <c r="U52" s="46"/>
      <c r="V52" s="46"/>
      <c r="W52" s="46"/>
      <c r="X52" s="46"/>
    </row>
    <row r="53" spans="1:24" ht="13.95" customHeight="1" x14ac:dyDescent="0.25">
      <c r="A53" s="14"/>
      <c r="P53" s="108"/>
      <c r="Q53" s="109"/>
    </row>
    <row r="54" spans="1:24" ht="13.95" customHeight="1" x14ac:dyDescent="0.25">
      <c r="A54" s="14"/>
      <c r="P54" s="108"/>
      <c r="Q54" s="109"/>
    </row>
    <row r="55" spans="1:24" ht="13.95" customHeight="1" x14ac:dyDescent="0.3">
      <c r="A55" s="14"/>
      <c r="I55" s="63"/>
      <c r="J55" s="116"/>
      <c r="K55" s="116"/>
      <c r="L55" s="116"/>
      <c r="M55" s="88"/>
      <c r="N55" s="117"/>
      <c r="P55" s="108"/>
      <c r="Q55" s="109"/>
    </row>
    <row r="56" spans="1:24" ht="13.95" customHeight="1" x14ac:dyDescent="0.3">
      <c r="A56" s="14"/>
      <c r="I56" s="63"/>
      <c r="J56" s="116"/>
      <c r="K56" s="116"/>
      <c r="L56" s="116"/>
      <c r="M56" s="88"/>
      <c r="N56" s="117"/>
      <c r="P56" s="110"/>
      <c r="Q56" s="109"/>
    </row>
    <row r="57" spans="1:24" ht="13.95" customHeight="1" x14ac:dyDescent="0.3">
      <c r="A57" s="14"/>
      <c r="I57" s="63"/>
      <c r="J57" s="116"/>
      <c r="K57" s="116"/>
      <c r="L57" s="116"/>
      <c r="M57" s="88"/>
      <c r="N57" s="117"/>
      <c r="P57" s="108"/>
      <c r="Q57" s="109"/>
    </row>
    <row r="58" spans="1:24" ht="13.95" customHeight="1" x14ac:dyDescent="0.3">
      <c r="A58" s="14"/>
      <c r="I58" s="63"/>
      <c r="J58" s="116"/>
      <c r="K58" s="116"/>
      <c r="L58" s="116"/>
      <c r="M58" s="88"/>
      <c r="N58" s="91"/>
      <c r="P58" s="112"/>
      <c r="Q58" s="112"/>
    </row>
    <row r="59" spans="1:24" ht="13.95" customHeight="1" x14ac:dyDescent="0.3">
      <c r="A59" s="14"/>
      <c r="I59" s="63"/>
      <c r="J59" s="145"/>
      <c r="K59" s="145"/>
      <c r="L59" s="145"/>
      <c r="M59" s="84"/>
      <c r="N59" s="122"/>
    </row>
    <row r="60" spans="1:24" ht="14.4" customHeight="1" x14ac:dyDescent="0.3">
      <c r="A60" s="14"/>
      <c r="I60" s="65"/>
      <c r="J60" s="123"/>
      <c r="K60" s="124"/>
      <c r="L60" s="44"/>
      <c r="M60" s="44"/>
      <c r="N60" s="66"/>
    </row>
    <row r="61" spans="1:24" ht="14.4" customHeight="1" x14ac:dyDescent="0.3">
      <c r="A61" s="14"/>
      <c r="I61" s="50"/>
      <c r="J61" s="161"/>
      <c r="K61" s="162"/>
      <c r="L61" s="51"/>
      <c r="M61" s="51"/>
      <c r="N61" s="54"/>
    </row>
    <row r="62" spans="1:24" ht="14.4" customHeight="1" x14ac:dyDescent="0.3">
      <c r="A62" s="14"/>
      <c r="I62" s="50"/>
      <c r="J62" s="161"/>
      <c r="K62" s="162"/>
      <c r="L62" s="51"/>
      <c r="M62" s="51"/>
      <c r="N62" s="54"/>
    </row>
    <row r="63" spans="1:24" ht="14.4" customHeight="1" x14ac:dyDescent="0.3">
      <c r="A63" s="14"/>
      <c r="B63" s="51"/>
      <c r="C63" s="51"/>
      <c r="D63" s="51"/>
      <c r="E63" s="51"/>
      <c r="F63" s="51"/>
      <c r="G63" s="51"/>
      <c r="H63" s="51"/>
      <c r="I63" s="45"/>
      <c r="J63" s="45"/>
      <c r="K63" s="52"/>
      <c r="L63" s="53"/>
      <c r="M63" s="51"/>
      <c r="N63" s="51"/>
      <c r="O63" s="51"/>
      <c r="P63" s="54"/>
    </row>
    <row r="64" spans="1:24" ht="14.4" customHeight="1" x14ac:dyDescent="0.25">
      <c r="A64" s="129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26"/>
      <c r="P64" s="126"/>
      <c r="Q64" s="100"/>
      <c r="R64" s="43"/>
    </row>
    <row r="65" spans="1:16" ht="14.4" customHeight="1" x14ac:dyDescent="0.25">
      <c r="A65" s="129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</row>
    <row r="66" spans="1:16" ht="14.4" customHeight="1" x14ac:dyDescent="0.25">
      <c r="A66" s="14"/>
    </row>
    <row r="67" spans="1:16" ht="14.4" customHeight="1" x14ac:dyDescent="0.25"/>
    <row r="68" spans="1:16" ht="14.4" customHeight="1" x14ac:dyDescent="0.25"/>
    <row r="69" spans="1:16" ht="14.4" customHeight="1" x14ac:dyDescent="0.25"/>
    <row r="70" spans="1:16" ht="14.4" customHeight="1" x14ac:dyDescent="0.25"/>
    <row r="71" spans="1:16" ht="14.4" customHeight="1" x14ac:dyDescent="0.25"/>
    <row r="72" spans="1:16" ht="14.4" customHeight="1" x14ac:dyDescent="0.25"/>
    <row r="73" spans="1:16" ht="14.4" customHeight="1" x14ac:dyDescent="0.25"/>
    <row r="74" spans="1:16" ht="14.4" customHeight="1" x14ac:dyDescent="0.25"/>
    <row r="75" spans="1:16" ht="14.4" customHeight="1" x14ac:dyDescent="0.25"/>
    <row r="76" spans="1:16" ht="14.4" customHeight="1" x14ac:dyDescent="0.25"/>
    <row r="77" spans="1:16" ht="14.4" customHeight="1" x14ac:dyDescent="0.25"/>
  </sheetData>
  <mergeCells count="5">
    <mergeCell ref="A5:O6"/>
    <mergeCell ref="E12:N12"/>
    <mergeCell ref="E28:N28"/>
    <mergeCell ref="B31:D31"/>
    <mergeCell ref="E44:N44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X78"/>
  <sheetViews>
    <sheetView topLeftCell="A40" zoomScale="75" zoomScaleNormal="75" workbookViewId="0">
      <selection activeCell="X44" sqref="X44"/>
    </sheetView>
  </sheetViews>
  <sheetFormatPr baseColWidth="10" defaultColWidth="5.6640625" defaultRowHeight="13.2" x14ac:dyDescent="0.25"/>
  <cols>
    <col min="1" max="1" width="9.5546875" style="16" customWidth="1"/>
    <col min="2" max="2" width="6.5546875" style="16" bestFit="1" customWidth="1"/>
    <col min="3" max="3" width="5.6640625" style="16"/>
    <col min="4" max="14" width="7.6640625" style="16" customWidth="1"/>
    <col min="15" max="15" width="4.6640625" style="16" customWidth="1"/>
    <col min="16" max="16" width="7.6640625" style="16" customWidth="1"/>
    <col min="17" max="17" width="6.33203125" style="16" customWidth="1"/>
    <col min="18" max="24" width="5.6640625" style="14"/>
    <col min="25" max="207" width="5.6640625" style="16"/>
    <col min="208" max="208" width="9.5546875" style="16" customWidth="1"/>
    <col min="209" max="209" width="6.5546875" style="16" bestFit="1" customWidth="1"/>
    <col min="210" max="210" width="5.6640625" style="16"/>
    <col min="211" max="221" width="7.6640625" style="16" customWidth="1"/>
    <col min="222" max="222" width="4.6640625" style="16" customWidth="1"/>
    <col min="223" max="223" width="7.6640625" style="16" customWidth="1"/>
    <col min="224" max="224" width="6.33203125" style="16" customWidth="1"/>
    <col min="225" max="225" width="47.6640625" style="16" bestFit="1" customWidth="1"/>
    <col min="226" max="227" width="6.33203125" style="16" bestFit="1" customWidth="1"/>
    <col min="228" max="228" width="6.6640625" style="16" bestFit="1" customWidth="1"/>
    <col min="229" max="229" width="5.6640625" style="16"/>
    <col min="230" max="231" width="6.33203125" style="16" bestFit="1" customWidth="1"/>
    <col min="232" max="249" width="5.6640625" style="16"/>
    <col min="250" max="250" width="6.5546875" style="16" bestFit="1" customWidth="1"/>
    <col min="251" max="251" width="18.6640625" style="16" customWidth="1"/>
    <col min="252" max="252" width="4.33203125" style="16" customWidth="1"/>
    <col min="253" max="253" width="10.6640625" style="16" customWidth="1"/>
    <col min="254" max="265" width="9.5546875" style="16" customWidth="1"/>
    <col min="266" max="266" width="10.44140625" style="16" customWidth="1"/>
    <col min="267" max="267" width="11.44140625" style="16" customWidth="1"/>
    <col min="268" max="463" width="5.6640625" style="16"/>
    <col min="464" max="464" width="9.5546875" style="16" customWidth="1"/>
    <col min="465" max="465" width="6.5546875" style="16" bestFit="1" customWidth="1"/>
    <col min="466" max="466" width="5.6640625" style="16"/>
    <col min="467" max="477" width="7.6640625" style="16" customWidth="1"/>
    <col min="478" max="478" width="4.6640625" style="16" customWidth="1"/>
    <col min="479" max="479" width="7.6640625" style="16" customWidth="1"/>
    <col min="480" max="480" width="6.33203125" style="16" customWidth="1"/>
    <col min="481" max="481" width="47.6640625" style="16" bestFit="1" customWidth="1"/>
    <col min="482" max="483" width="6.33203125" style="16" bestFit="1" customWidth="1"/>
    <col min="484" max="484" width="6.6640625" style="16" bestFit="1" customWidth="1"/>
    <col min="485" max="485" width="5.6640625" style="16"/>
    <col min="486" max="487" width="6.33203125" style="16" bestFit="1" customWidth="1"/>
    <col min="488" max="505" width="5.6640625" style="16"/>
    <col min="506" max="506" width="6.5546875" style="16" bestFit="1" customWidth="1"/>
    <col min="507" max="507" width="18.6640625" style="16" customWidth="1"/>
    <col min="508" max="508" width="4.33203125" style="16" customWidth="1"/>
    <col min="509" max="509" width="10.6640625" style="16" customWidth="1"/>
    <col min="510" max="521" width="9.5546875" style="16" customWidth="1"/>
    <col min="522" max="522" width="10.44140625" style="16" customWidth="1"/>
    <col min="523" max="523" width="11.44140625" style="16" customWidth="1"/>
    <col min="524" max="719" width="5.6640625" style="16"/>
    <col min="720" max="720" width="9.5546875" style="16" customWidth="1"/>
    <col min="721" max="721" width="6.5546875" style="16" bestFit="1" customWidth="1"/>
    <col min="722" max="722" width="5.6640625" style="16"/>
    <col min="723" max="733" width="7.6640625" style="16" customWidth="1"/>
    <col min="734" max="734" width="4.6640625" style="16" customWidth="1"/>
    <col min="735" max="735" width="7.6640625" style="16" customWidth="1"/>
    <col min="736" max="736" width="6.33203125" style="16" customWidth="1"/>
    <col min="737" max="737" width="47.6640625" style="16" bestFit="1" customWidth="1"/>
    <col min="738" max="739" width="6.33203125" style="16" bestFit="1" customWidth="1"/>
    <col min="740" max="740" width="6.6640625" style="16" bestFit="1" customWidth="1"/>
    <col min="741" max="741" width="5.6640625" style="16"/>
    <col min="742" max="743" width="6.33203125" style="16" bestFit="1" customWidth="1"/>
    <col min="744" max="761" width="5.6640625" style="16"/>
    <col min="762" max="762" width="6.5546875" style="16" bestFit="1" customWidth="1"/>
    <col min="763" max="763" width="18.6640625" style="16" customWidth="1"/>
    <col min="764" max="764" width="4.33203125" style="16" customWidth="1"/>
    <col min="765" max="765" width="10.6640625" style="16" customWidth="1"/>
    <col min="766" max="777" width="9.5546875" style="16" customWidth="1"/>
    <col min="778" max="778" width="10.44140625" style="16" customWidth="1"/>
    <col min="779" max="779" width="11.44140625" style="16" customWidth="1"/>
    <col min="780" max="975" width="5.6640625" style="16"/>
    <col min="976" max="976" width="9.5546875" style="16" customWidth="1"/>
    <col min="977" max="977" width="6.5546875" style="16" bestFit="1" customWidth="1"/>
    <col min="978" max="978" width="5.6640625" style="16"/>
    <col min="979" max="989" width="7.6640625" style="16" customWidth="1"/>
    <col min="990" max="990" width="4.6640625" style="16" customWidth="1"/>
    <col min="991" max="991" width="7.6640625" style="16" customWidth="1"/>
    <col min="992" max="992" width="6.33203125" style="16" customWidth="1"/>
    <col min="993" max="993" width="47.6640625" style="16" bestFit="1" customWidth="1"/>
    <col min="994" max="995" width="6.33203125" style="16" bestFit="1" customWidth="1"/>
    <col min="996" max="996" width="6.6640625" style="16" bestFit="1" customWidth="1"/>
    <col min="997" max="997" width="5.6640625" style="16"/>
    <col min="998" max="999" width="6.33203125" style="16" bestFit="1" customWidth="1"/>
    <col min="1000" max="1017" width="5.6640625" style="16"/>
    <col min="1018" max="1018" width="6.5546875" style="16" bestFit="1" customWidth="1"/>
    <col min="1019" max="1019" width="18.6640625" style="16" customWidth="1"/>
    <col min="1020" max="1020" width="4.33203125" style="16" customWidth="1"/>
    <col min="1021" max="1021" width="10.6640625" style="16" customWidth="1"/>
    <col min="1022" max="1033" width="9.5546875" style="16" customWidth="1"/>
    <col min="1034" max="1034" width="10.44140625" style="16" customWidth="1"/>
    <col min="1035" max="1035" width="11.44140625" style="16" customWidth="1"/>
    <col min="1036" max="1231" width="5.6640625" style="16"/>
    <col min="1232" max="1232" width="9.5546875" style="16" customWidth="1"/>
    <col min="1233" max="1233" width="6.5546875" style="16" bestFit="1" customWidth="1"/>
    <col min="1234" max="1234" width="5.6640625" style="16"/>
    <col min="1235" max="1245" width="7.6640625" style="16" customWidth="1"/>
    <col min="1246" max="1246" width="4.6640625" style="16" customWidth="1"/>
    <col min="1247" max="1247" width="7.6640625" style="16" customWidth="1"/>
    <col min="1248" max="1248" width="6.33203125" style="16" customWidth="1"/>
    <col min="1249" max="1249" width="47.6640625" style="16" bestFit="1" customWidth="1"/>
    <col min="1250" max="1251" width="6.33203125" style="16" bestFit="1" customWidth="1"/>
    <col min="1252" max="1252" width="6.6640625" style="16" bestFit="1" customWidth="1"/>
    <col min="1253" max="1253" width="5.6640625" style="16"/>
    <col min="1254" max="1255" width="6.33203125" style="16" bestFit="1" customWidth="1"/>
    <col min="1256" max="1273" width="5.6640625" style="16"/>
    <col min="1274" max="1274" width="6.5546875" style="16" bestFit="1" customWidth="1"/>
    <col min="1275" max="1275" width="18.6640625" style="16" customWidth="1"/>
    <col min="1276" max="1276" width="4.33203125" style="16" customWidth="1"/>
    <col min="1277" max="1277" width="10.6640625" style="16" customWidth="1"/>
    <col min="1278" max="1289" width="9.5546875" style="16" customWidth="1"/>
    <col min="1290" max="1290" width="10.44140625" style="16" customWidth="1"/>
    <col min="1291" max="1291" width="11.44140625" style="16" customWidth="1"/>
    <col min="1292" max="1487" width="5.6640625" style="16"/>
    <col min="1488" max="1488" width="9.5546875" style="16" customWidth="1"/>
    <col min="1489" max="1489" width="6.5546875" style="16" bestFit="1" customWidth="1"/>
    <col min="1490" max="1490" width="5.6640625" style="16"/>
    <col min="1491" max="1501" width="7.6640625" style="16" customWidth="1"/>
    <col min="1502" max="1502" width="4.6640625" style="16" customWidth="1"/>
    <col min="1503" max="1503" width="7.6640625" style="16" customWidth="1"/>
    <col min="1504" max="1504" width="6.33203125" style="16" customWidth="1"/>
    <col min="1505" max="1505" width="47.6640625" style="16" bestFit="1" customWidth="1"/>
    <col min="1506" max="1507" width="6.33203125" style="16" bestFit="1" customWidth="1"/>
    <col min="1508" max="1508" width="6.6640625" style="16" bestFit="1" customWidth="1"/>
    <col min="1509" max="1509" width="5.6640625" style="16"/>
    <col min="1510" max="1511" width="6.33203125" style="16" bestFit="1" customWidth="1"/>
    <col min="1512" max="1529" width="5.6640625" style="16"/>
    <col min="1530" max="1530" width="6.5546875" style="16" bestFit="1" customWidth="1"/>
    <col min="1531" max="1531" width="18.6640625" style="16" customWidth="1"/>
    <col min="1532" max="1532" width="4.33203125" style="16" customWidth="1"/>
    <col min="1533" max="1533" width="10.6640625" style="16" customWidth="1"/>
    <col min="1534" max="1545" width="9.5546875" style="16" customWidth="1"/>
    <col min="1546" max="1546" width="10.44140625" style="16" customWidth="1"/>
    <col min="1547" max="1547" width="11.44140625" style="16" customWidth="1"/>
    <col min="1548" max="1743" width="5.6640625" style="16"/>
    <col min="1744" max="1744" width="9.5546875" style="16" customWidth="1"/>
    <col min="1745" max="1745" width="6.5546875" style="16" bestFit="1" customWidth="1"/>
    <col min="1746" max="1746" width="5.6640625" style="16"/>
    <col min="1747" max="1757" width="7.6640625" style="16" customWidth="1"/>
    <col min="1758" max="1758" width="4.6640625" style="16" customWidth="1"/>
    <col min="1759" max="1759" width="7.6640625" style="16" customWidth="1"/>
    <col min="1760" max="1760" width="6.33203125" style="16" customWidth="1"/>
    <col min="1761" max="1761" width="47.6640625" style="16" bestFit="1" customWidth="1"/>
    <col min="1762" max="1763" width="6.33203125" style="16" bestFit="1" customWidth="1"/>
    <col min="1764" max="1764" width="6.6640625" style="16" bestFit="1" customWidth="1"/>
    <col min="1765" max="1765" width="5.6640625" style="16"/>
    <col min="1766" max="1767" width="6.33203125" style="16" bestFit="1" customWidth="1"/>
    <col min="1768" max="1785" width="5.6640625" style="16"/>
    <col min="1786" max="1786" width="6.5546875" style="16" bestFit="1" customWidth="1"/>
    <col min="1787" max="1787" width="18.6640625" style="16" customWidth="1"/>
    <col min="1788" max="1788" width="4.33203125" style="16" customWidth="1"/>
    <col min="1789" max="1789" width="10.6640625" style="16" customWidth="1"/>
    <col min="1790" max="1801" width="9.5546875" style="16" customWidth="1"/>
    <col min="1802" max="1802" width="10.44140625" style="16" customWidth="1"/>
    <col min="1803" max="1803" width="11.44140625" style="16" customWidth="1"/>
    <col min="1804" max="1999" width="5.6640625" style="16"/>
    <col min="2000" max="2000" width="9.5546875" style="16" customWidth="1"/>
    <col min="2001" max="2001" width="6.5546875" style="16" bestFit="1" customWidth="1"/>
    <col min="2002" max="2002" width="5.6640625" style="16"/>
    <col min="2003" max="2013" width="7.6640625" style="16" customWidth="1"/>
    <col min="2014" max="2014" width="4.6640625" style="16" customWidth="1"/>
    <col min="2015" max="2015" width="7.6640625" style="16" customWidth="1"/>
    <col min="2016" max="2016" width="6.33203125" style="16" customWidth="1"/>
    <col min="2017" max="2017" width="47.6640625" style="16" bestFit="1" customWidth="1"/>
    <col min="2018" max="2019" width="6.33203125" style="16" bestFit="1" customWidth="1"/>
    <col min="2020" max="2020" width="6.6640625" style="16" bestFit="1" customWidth="1"/>
    <col min="2021" max="2021" width="5.6640625" style="16"/>
    <col min="2022" max="2023" width="6.33203125" style="16" bestFit="1" customWidth="1"/>
    <col min="2024" max="2041" width="5.6640625" style="16"/>
    <col min="2042" max="2042" width="6.5546875" style="16" bestFit="1" customWidth="1"/>
    <col min="2043" max="2043" width="18.6640625" style="16" customWidth="1"/>
    <col min="2044" max="2044" width="4.33203125" style="16" customWidth="1"/>
    <col min="2045" max="2045" width="10.6640625" style="16" customWidth="1"/>
    <col min="2046" max="2057" width="9.5546875" style="16" customWidth="1"/>
    <col min="2058" max="2058" width="10.44140625" style="16" customWidth="1"/>
    <col min="2059" max="2059" width="11.44140625" style="16" customWidth="1"/>
    <col min="2060" max="2255" width="5.6640625" style="16"/>
    <col min="2256" max="2256" width="9.5546875" style="16" customWidth="1"/>
    <col min="2257" max="2257" width="6.5546875" style="16" bestFit="1" customWidth="1"/>
    <col min="2258" max="2258" width="5.6640625" style="16"/>
    <col min="2259" max="2269" width="7.6640625" style="16" customWidth="1"/>
    <col min="2270" max="2270" width="4.6640625" style="16" customWidth="1"/>
    <col min="2271" max="2271" width="7.6640625" style="16" customWidth="1"/>
    <col min="2272" max="2272" width="6.33203125" style="16" customWidth="1"/>
    <col min="2273" max="2273" width="47.6640625" style="16" bestFit="1" customWidth="1"/>
    <col min="2274" max="2275" width="6.33203125" style="16" bestFit="1" customWidth="1"/>
    <col min="2276" max="2276" width="6.6640625" style="16" bestFit="1" customWidth="1"/>
    <col min="2277" max="2277" width="5.6640625" style="16"/>
    <col min="2278" max="2279" width="6.33203125" style="16" bestFit="1" customWidth="1"/>
    <col min="2280" max="2297" width="5.6640625" style="16"/>
    <col min="2298" max="2298" width="6.5546875" style="16" bestFit="1" customWidth="1"/>
    <col min="2299" max="2299" width="18.6640625" style="16" customWidth="1"/>
    <col min="2300" max="2300" width="4.33203125" style="16" customWidth="1"/>
    <col min="2301" max="2301" width="10.6640625" style="16" customWidth="1"/>
    <col min="2302" max="2313" width="9.5546875" style="16" customWidth="1"/>
    <col min="2314" max="2314" width="10.44140625" style="16" customWidth="1"/>
    <col min="2315" max="2315" width="11.44140625" style="16" customWidth="1"/>
    <col min="2316" max="2511" width="5.6640625" style="16"/>
    <col min="2512" max="2512" width="9.5546875" style="16" customWidth="1"/>
    <col min="2513" max="2513" width="6.5546875" style="16" bestFit="1" customWidth="1"/>
    <col min="2514" max="2514" width="5.6640625" style="16"/>
    <col min="2515" max="2525" width="7.6640625" style="16" customWidth="1"/>
    <col min="2526" max="2526" width="4.6640625" style="16" customWidth="1"/>
    <col min="2527" max="2527" width="7.6640625" style="16" customWidth="1"/>
    <col min="2528" max="2528" width="6.33203125" style="16" customWidth="1"/>
    <col min="2529" max="2529" width="47.6640625" style="16" bestFit="1" customWidth="1"/>
    <col min="2530" max="2531" width="6.33203125" style="16" bestFit="1" customWidth="1"/>
    <col min="2532" max="2532" width="6.6640625" style="16" bestFit="1" customWidth="1"/>
    <col min="2533" max="2533" width="5.6640625" style="16"/>
    <col min="2534" max="2535" width="6.33203125" style="16" bestFit="1" customWidth="1"/>
    <col min="2536" max="2553" width="5.6640625" style="16"/>
    <col min="2554" max="2554" width="6.5546875" style="16" bestFit="1" customWidth="1"/>
    <col min="2555" max="2555" width="18.6640625" style="16" customWidth="1"/>
    <col min="2556" max="2556" width="4.33203125" style="16" customWidth="1"/>
    <col min="2557" max="2557" width="10.6640625" style="16" customWidth="1"/>
    <col min="2558" max="2569" width="9.5546875" style="16" customWidth="1"/>
    <col min="2570" max="2570" width="10.44140625" style="16" customWidth="1"/>
    <col min="2571" max="2571" width="11.44140625" style="16" customWidth="1"/>
    <col min="2572" max="2767" width="5.6640625" style="16"/>
    <col min="2768" max="2768" width="9.5546875" style="16" customWidth="1"/>
    <col min="2769" max="2769" width="6.5546875" style="16" bestFit="1" customWidth="1"/>
    <col min="2770" max="2770" width="5.6640625" style="16"/>
    <col min="2771" max="2781" width="7.6640625" style="16" customWidth="1"/>
    <col min="2782" max="2782" width="4.6640625" style="16" customWidth="1"/>
    <col min="2783" max="2783" width="7.6640625" style="16" customWidth="1"/>
    <col min="2784" max="2784" width="6.33203125" style="16" customWidth="1"/>
    <col min="2785" max="2785" width="47.6640625" style="16" bestFit="1" customWidth="1"/>
    <col min="2786" max="2787" width="6.33203125" style="16" bestFit="1" customWidth="1"/>
    <col min="2788" max="2788" width="6.6640625" style="16" bestFit="1" customWidth="1"/>
    <col min="2789" max="2789" width="5.6640625" style="16"/>
    <col min="2790" max="2791" width="6.33203125" style="16" bestFit="1" customWidth="1"/>
    <col min="2792" max="2809" width="5.6640625" style="16"/>
    <col min="2810" max="2810" width="6.5546875" style="16" bestFit="1" customWidth="1"/>
    <col min="2811" max="2811" width="18.6640625" style="16" customWidth="1"/>
    <col min="2812" max="2812" width="4.33203125" style="16" customWidth="1"/>
    <col min="2813" max="2813" width="10.6640625" style="16" customWidth="1"/>
    <col min="2814" max="2825" width="9.5546875" style="16" customWidth="1"/>
    <col min="2826" max="2826" width="10.44140625" style="16" customWidth="1"/>
    <col min="2827" max="2827" width="11.44140625" style="16" customWidth="1"/>
    <col min="2828" max="3023" width="5.6640625" style="16"/>
    <col min="3024" max="3024" width="9.5546875" style="16" customWidth="1"/>
    <col min="3025" max="3025" width="6.5546875" style="16" bestFit="1" customWidth="1"/>
    <col min="3026" max="3026" width="5.6640625" style="16"/>
    <col min="3027" max="3037" width="7.6640625" style="16" customWidth="1"/>
    <col min="3038" max="3038" width="4.6640625" style="16" customWidth="1"/>
    <col min="3039" max="3039" width="7.6640625" style="16" customWidth="1"/>
    <col min="3040" max="3040" width="6.33203125" style="16" customWidth="1"/>
    <col min="3041" max="3041" width="47.6640625" style="16" bestFit="1" customWidth="1"/>
    <col min="3042" max="3043" width="6.33203125" style="16" bestFit="1" customWidth="1"/>
    <col min="3044" max="3044" width="6.6640625" style="16" bestFit="1" customWidth="1"/>
    <col min="3045" max="3045" width="5.6640625" style="16"/>
    <col min="3046" max="3047" width="6.33203125" style="16" bestFit="1" customWidth="1"/>
    <col min="3048" max="3065" width="5.6640625" style="16"/>
    <col min="3066" max="3066" width="6.5546875" style="16" bestFit="1" customWidth="1"/>
    <col min="3067" max="3067" width="18.6640625" style="16" customWidth="1"/>
    <col min="3068" max="3068" width="4.33203125" style="16" customWidth="1"/>
    <col min="3069" max="3069" width="10.6640625" style="16" customWidth="1"/>
    <col min="3070" max="3081" width="9.5546875" style="16" customWidth="1"/>
    <col min="3082" max="3082" width="10.44140625" style="16" customWidth="1"/>
    <col min="3083" max="3083" width="11.44140625" style="16" customWidth="1"/>
    <col min="3084" max="3279" width="5.6640625" style="16"/>
    <col min="3280" max="3280" width="9.5546875" style="16" customWidth="1"/>
    <col min="3281" max="3281" width="6.5546875" style="16" bestFit="1" customWidth="1"/>
    <col min="3282" max="3282" width="5.6640625" style="16"/>
    <col min="3283" max="3293" width="7.6640625" style="16" customWidth="1"/>
    <col min="3294" max="3294" width="4.6640625" style="16" customWidth="1"/>
    <col min="3295" max="3295" width="7.6640625" style="16" customWidth="1"/>
    <col min="3296" max="3296" width="6.33203125" style="16" customWidth="1"/>
    <col min="3297" max="3297" width="47.6640625" style="16" bestFit="1" customWidth="1"/>
    <col min="3298" max="3299" width="6.33203125" style="16" bestFit="1" customWidth="1"/>
    <col min="3300" max="3300" width="6.6640625" style="16" bestFit="1" customWidth="1"/>
    <col min="3301" max="3301" width="5.6640625" style="16"/>
    <col min="3302" max="3303" width="6.33203125" style="16" bestFit="1" customWidth="1"/>
    <col min="3304" max="3321" width="5.6640625" style="16"/>
    <col min="3322" max="3322" width="6.5546875" style="16" bestFit="1" customWidth="1"/>
    <col min="3323" max="3323" width="18.6640625" style="16" customWidth="1"/>
    <col min="3324" max="3324" width="4.33203125" style="16" customWidth="1"/>
    <col min="3325" max="3325" width="10.6640625" style="16" customWidth="1"/>
    <col min="3326" max="3337" width="9.5546875" style="16" customWidth="1"/>
    <col min="3338" max="3338" width="10.44140625" style="16" customWidth="1"/>
    <col min="3339" max="3339" width="11.44140625" style="16" customWidth="1"/>
    <col min="3340" max="3535" width="5.6640625" style="16"/>
    <col min="3536" max="3536" width="9.5546875" style="16" customWidth="1"/>
    <col min="3537" max="3537" width="6.5546875" style="16" bestFit="1" customWidth="1"/>
    <col min="3538" max="3538" width="5.6640625" style="16"/>
    <col min="3539" max="3549" width="7.6640625" style="16" customWidth="1"/>
    <col min="3550" max="3550" width="4.6640625" style="16" customWidth="1"/>
    <col min="3551" max="3551" width="7.6640625" style="16" customWidth="1"/>
    <col min="3552" max="3552" width="6.33203125" style="16" customWidth="1"/>
    <col min="3553" max="3553" width="47.6640625" style="16" bestFit="1" customWidth="1"/>
    <col min="3554" max="3555" width="6.33203125" style="16" bestFit="1" customWidth="1"/>
    <col min="3556" max="3556" width="6.6640625" style="16" bestFit="1" customWidth="1"/>
    <col min="3557" max="3557" width="5.6640625" style="16"/>
    <col min="3558" max="3559" width="6.33203125" style="16" bestFit="1" customWidth="1"/>
    <col min="3560" max="3577" width="5.6640625" style="16"/>
    <col min="3578" max="3578" width="6.5546875" style="16" bestFit="1" customWidth="1"/>
    <col min="3579" max="3579" width="18.6640625" style="16" customWidth="1"/>
    <col min="3580" max="3580" width="4.33203125" style="16" customWidth="1"/>
    <col min="3581" max="3581" width="10.6640625" style="16" customWidth="1"/>
    <col min="3582" max="3593" width="9.5546875" style="16" customWidth="1"/>
    <col min="3594" max="3594" width="10.44140625" style="16" customWidth="1"/>
    <col min="3595" max="3595" width="11.44140625" style="16" customWidth="1"/>
    <col min="3596" max="3791" width="5.6640625" style="16"/>
    <col min="3792" max="3792" width="9.5546875" style="16" customWidth="1"/>
    <col min="3793" max="3793" width="6.5546875" style="16" bestFit="1" customWidth="1"/>
    <col min="3794" max="3794" width="5.6640625" style="16"/>
    <col min="3795" max="3805" width="7.6640625" style="16" customWidth="1"/>
    <col min="3806" max="3806" width="4.6640625" style="16" customWidth="1"/>
    <col min="3807" max="3807" width="7.6640625" style="16" customWidth="1"/>
    <col min="3808" max="3808" width="6.33203125" style="16" customWidth="1"/>
    <col min="3809" max="3809" width="47.6640625" style="16" bestFit="1" customWidth="1"/>
    <col min="3810" max="3811" width="6.33203125" style="16" bestFit="1" customWidth="1"/>
    <col min="3812" max="3812" width="6.6640625" style="16" bestFit="1" customWidth="1"/>
    <col min="3813" max="3813" width="5.6640625" style="16"/>
    <col min="3814" max="3815" width="6.33203125" style="16" bestFit="1" customWidth="1"/>
    <col min="3816" max="3833" width="5.6640625" style="16"/>
    <col min="3834" max="3834" width="6.5546875" style="16" bestFit="1" customWidth="1"/>
    <col min="3835" max="3835" width="18.6640625" style="16" customWidth="1"/>
    <col min="3836" max="3836" width="4.33203125" style="16" customWidth="1"/>
    <col min="3837" max="3837" width="10.6640625" style="16" customWidth="1"/>
    <col min="3838" max="3849" width="9.5546875" style="16" customWidth="1"/>
    <col min="3850" max="3850" width="10.44140625" style="16" customWidth="1"/>
    <col min="3851" max="3851" width="11.44140625" style="16" customWidth="1"/>
    <col min="3852" max="4047" width="5.6640625" style="16"/>
    <col min="4048" max="4048" width="9.5546875" style="16" customWidth="1"/>
    <col min="4049" max="4049" width="6.5546875" style="16" bestFit="1" customWidth="1"/>
    <col min="4050" max="4050" width="5.6640625" style="16"/>
    <col min="4051" max="4061" width="7.6640625" style="16" customWidth="1"/>
    <col min="4062" max="4062" width="4.6640625" style="16" customWidth="1"/>
    <col min="4063" max="4063" width="7.6640625" style="16" customWidth="1"/>
    <col min="4064" max="4064" width="6.33203125" style="16" customWidth="1"/>
    <col min="4065" max="4065" width="47.6640625" style="16" bestFit="1" customWidth="1"/>
    <col min="4066" max="4067" width="6.33203125" style="16" bestFit="1" customWidth="1"/>
    <col min="4068" max="4068" width="6.6640625" style="16" bestFit="1" customWidth="1"/>
    <col min="4069" max="4069" width="5.6640625" style="16"/>
    <col min="4070" max="4071" width="6.33203125" style="16" bestFit="1" customWidth="1"/>
    <col min="4072" max="4089" width="5.6640625" style="16"/>
    <col min="4090" max="4090" width="6.5546875" style="16" bestFit="1" customWidth="1"/>
    <col min="4091" max="4091" width="18.6640625" style="16" customWidth="1"/>
    <col min="4092" max="4092" width="4.33203125" style="16" customWidth="1"/>
    <col min="4093" max="4093" width="10.6640625" style="16" customWidth="1"/>
    <col min="4094" max="4105" width="9.5546875" style="16" customWidth="1"/>
    <col min="4106" max="4106" width="10.44140625" style="16" customWidth="1"/>
    <col min="4107" max="4107" width="11.44140625" style="16" customWidth="1"/>
    <col min="4108" max="4303" width="5.6640625" style="16"/>
    <col min="4304" max="4304" width="9.5546875" style="16" customWidth="1"/>
    <col min="4305" max="4305" width="6.5546875" style="16" bestFit="1" customWidth="1"/>
    <col min="4306" max="4306" width="5.6640625" style="16"/>
    <col min="4307" max="4317" width="7.6640625" style="16" customWidth="1"/>
    <col min="4318" max="4318" width="4.6640625" style="16" customWidth="1"/>
    <col min="4319" max="4319" width="7.6640625" style="16" customWidth="1"/>
    <col min="4320" max="4320" width="6.33203125" style="16" customWidth="1"/>
    <col min="4321" max="4321" width="47.6640625" style="16" bestFit="1" customWidth="1"/>
    <col min="4322" max="4323" width="6.33203125" style="16" bestFit="1" customWidth="1"/>
    <col min="4324" max="4324" width="6.6640625" style="16" bestFit="1" customWidth="1"/>
    <col min="4325" max="4325" width="5.6640625" style="16"/>
    <col min="4326" max="4327" width="6.33203125" style="16" bestFit="1" customWidth="1"/>
    <col min="4328" max="4345" width="5.6640625" style="16"/>
    <col min="4346" max="4346" width="6.5546875" style="16" bestFit="1" customWidth="1"/>
    <col min="4347" max="4347" width="18.6640625" style="16" customWidth="1"/>
    <col min="4348" max="4348" width="4.33203125" style="16" customWidth="1"/>
    <col min="4349" max="4349" width="10.6640625" style="16" customWidth="1"/>
    <col min="4350" max="4361" width="9.5546875" style="16" customWidth="1"/>
    <col min="4362" max="4362" width="10.44140625" style="16" customWidth="1"/>
    <col min="4363" max="4363" width="11.44140625" style="16" customWidth="1"/>
    <col min="4364" max="4559" width="5.6640625" style="16"/>
    <col min="4560" max="4560" width="9.5546875" style="16" customWidth="1"/>
    <col min="4561" max="4561" width="6.5546875" style="16" bestFit="1" customWidth="1"/>
    <col min="4562" max="4562" width="5.6640625" style="16"/>
    <col min="4563" max="4573" width="7.6640625" style="16" customWidth="1"/>
    <col min="4574" max="4574" width="4.6640625" style="16" customWidth="1"/>
    <col min="4575" max="4575" width="7.6640625" style="16" customWidth="1"/>
    <col min="4576" max="4576" width="6.33203125" style="16" customWidth="1"/>
    <col min="4577" max="4577" width="47.6640625" style="16" bestFit="1" customWidth="1"/>
    <col min="4578" max="4579" width="6.33203125" style="16" bestFit="1" customWidth="1"/>
    <col min="4580" max="4580" width="6.6640625" style="16" bestFit="1" customWidth="1"/>
    <col min="4581" max="4581" width="5.6640625" style="16"/>
    <col min="4582" max="4583" width="6.33203125" style="16" bestFit="1" customWidth="1"/>
    <col min="4584" max="4601" width="5.6640625" style="16"/>
    <col min="4602" max="4602" width="6.5546875" style="16" bestFit="1" customWidth="1"/>
    <col min="4603" max="4603" width="18.6640625" style="16" customWidth="1"/>
    <col min="4604" max="4604" width="4.33203125" style="16" customWidth="1"/>
    <col min="4605" max="4605" width="10.6640625" style="16" customWidth="1"/>
    <col min="4606" max="4617" width="9.5546875" style="16" customWidth="1"/>
    <col min="4618" max="4618" width="10.44140625" style="16" customWidth="1"/>
    <col min="4619" max="4619" width="11.44140625" style="16" customWidth="1"/>
    <col min="4620" max="4815" width="5.6640625" style="16"/>
    <col min="4816" max="4816" width="9.5546875" style="16" customWidth="1"/>
    <col min="4817" max="4817" width="6.5546875" style="16" bestFit="1" customWidth="1"/>
    <col min="4818" max="4818" width="5.6640625" style="16"/>
    <col min="4819" max="4829" width="7.6640625" style="16" customWidth="1"/>
    <col min="4830" max="4830" width="4.6640625" style="16" customWidth="1"/>
    <col min="4831" max="4831" width="7.6640625" style="16" customWidth="1"/>
    <col min="4832" max="4832" width="6.33203125" style="16" customWidth="1"/>
    <col min="4833" max="4833" width="47.6640625" style="16" bestFit="1" customWidth="1"/>
    <col min="4834" max="4835" width="6.33203125" style="16" bestFit="1" customWidth="1"/>
    <col min="4836" max="4836" width="6.6640625" style="16" bestFit="1" customWidth="1"/>
    <col min="4837" max="4837" width="5.6640625" style="16"/>
    <col min="4838" max="4839" width="6.33203125" style="16" bestFit="1" customWidth="1"/>
    <col min="4840" max="4857" width="5.6640625" style="16"/>
    <col min="4858" max="4858" width="6.5546875" style="16" bestFit="1" customWidth="1"/>
    <col min="4859" max="4859" width="18.6640625" style="16" customWidth="1"/>
    <col min="4860" max="4860" width="4.33203125" style="16" customWidth="1"/>
    <col min="4861" max="4861" width="10.6640625" style="16" customWidth="1"/>
    <col min="4862" max="4873" width="9.5546875" style="16" customWidth="1"/>
    <col min="4874" max="4874" width="10.44140625" style="16" customWidth="1"/>
    <col min="4875" max="4875" width="11.44140625" style="16" customWidth="1"/>
    <col min="4876" max="5071" width="5.6640625" style="16"/>
    <col min="5072" max="5072" width="9.5546875" style="16" customWidth="1"/>
    <col min="5073" max="5073" width="6.5546875" style="16" bestFit="1" customWidth="1"/>
    <col min="5074" max="5074" width="5.6640625" style="16"/>
    <col min="5075" max="5085" width="7.6640625" style="16" customWidth="1"/>
    <col min="5086" max="5086" width="4.6640625" style="16" customWidth="1"/>
    <col min="5087" max="5087" width="7.6640625" style="16" customWidth="1"/>
    <col min="5088" max="5088" width="6.33203125" style="16" customWidth="1"/>
    <col min="5089" max="5089" width="47.6640625" style="16" bestFit="1" customWidth="1"/>
    <col min="5090" max="5091" width="6.33203125" style="16" bestFit="1" customWidth="1"/>
    <col min="5092" max="5092" width="6.6640625" style="16" bestFit="1" customWidth="1"/>
    <col min="5093" max="5093" width="5.6640625" style="16"/>
    <col min="5094" max="5095" width="6.33203125" style="16" bestFit="1" customWidth="1"/>
    <col min="5096" max="5113" width="5.6640625" style="16"/>
    <col min="5114" max="5114" width="6.5546875" style="16" bestFit="1" customWidth="1"/>
    <col min="5115" max="5115" width="18.6640625" style="16" customWidth="1"/>
    <col min="5116" max="5116" width="4.33203125" style="16" customWidth="1"/>
    <col min="5117" max="5117" width="10.6640625" style="16" customWidth="1"/>
    <col min="5118" max="5129" width="9.5546875" style="16" customWidth="1"/>
    <col min="5130" max="5130" width="10.44140625" style="16" customWidth="1"/>
    <col min="5131" max="5131" width="11.44140625" style="16" customWidth="1"/>
    <col min="5132" max="5327" width="5.6640625" style="16"/>
    <col min="5328" max="5328" width="9.5546875" style="16" customWidth="1"/>
    <col min="5329" max="5329" width="6.5546875" style="16" bestFit="1" customWidth="1"/>
    <col min="5330" max="5330" width="5.6640625" style="16"/>
    <col min="5331" max="5341" width="7.6640625" style="16" customWidth="1"/>
    <col min="5342" max="5342" width="4.6640625" style="16" customWidth="1"/>
    <col min="5343" max="5343" width="7.6640625" style="16" customWidth="1"/>
    <col min="5344" max="5344" width="6.33203125" style="16" customWidth="1"/>
    <col min="5345" max="5345" width="47.6640625" style="16" bestFit="1" customWidth="1"/>
    <col min="5346" max="5347" width="6.33203125" style="16" bestFit="1" customWidth="1"/>
    <col min="5348" max="5348" width="6.6640625" style="16" bestFit="1" customWidth="1"/>
    <col min="5349" max="5349" width="5.6640625" style="16"/>
    <col min="5350" max="5351" width="6.33203125" style="16" bestFit="1" customWidth="1"/>
    <col min="5352" max="5369" width="5.6640625" style="16"/>
    <col min="5370" max="5370" width="6.5546875" style="16" bestFit="1" customWidth="1"/>
    <col min="5371" max="5371" width="18.6640625" style="16" customWidth="1"/>
    <col min="5372" max="5372" width="4.33203125" style="16" customWidth="1"/>
    <col min="5373" max="5373" width="10.6640625" style="16" customWidth="1"/>
    <col min="5374" max="5385" width="9.5546875" style="16" customWidth="1"/>
    <col min="5386" max="5386" width="10.44140625" style="16" customWidth="1"/>
    <col min="5387" max="5387" width="11.44140625" style="16" customWidth="1"/>
    <col min="5388" max="5583" width="5.6640625" style="16"/>
    <col min="5584" max="5584" width="9.5546875" style="16" customWidth="1"/>
    <col min="5585" max="5585" width="6.5546875" style="16" bestFit="1" customWidth="1"/>
    <col min="5586" max="5586" width="5.6640625" style="16"/>
    <col min="5587" max="5597" width="7.6640625" style="16" customWidth="1"/>
    <col min="5598" max="5598" width="4.6640625" style="16" customWidth="1"/>
    <col min="5599" max="5599" width="7.6640625" style="16" customWidth="1"/>
    <col min="5600" max="5600" width="6.33203125" style="16" customWidth="1"/>
    <col min="5601" max="5601" width="47.6640625" style="16" bestFit="1" customWidth="1"/>
    <col min="5602" max="5603" width="6.33203125" style="16" bestFit="1" customWidth="1"/>
    <col min="5604" max="5604" width="6.6640625" style="16" bestFit="1" customWidth="1"/>
    <col min="5605" max="5605" width="5.6640625" style="16"/>
    <col min="5606" max="5607" width="6.33203125" style="16" bestFit="1" customWidth="1"/>
    <col min="5608" max="5625" width="5.6640625" style="16"/>
    <col min="5626" max="5626" width="6.5546875" style="16" bestFit="1" customWidth="1"/>
    <col min="5627" max="5627" width="18.6640625" style="16" customWidth="1"/>
    <col min="5628" max="5628" width="4.33203125" style="16" customWidth="1"/>
    <col min="5629" max="5629" width="10.6640625" style="16" customWidth="1"/>
    <col min="5630" max="5641" width="9.5546875" style="16" customWidth="1"/>
    <col min="5642" max="5642" width="10.44140625" style="16" customWidth="1"/>
    <col min="5643" max="5643" width="11.44140625" style="16" customWidth="1"/>
    <col min="5644" max="5839" width="5.6640625" style="16"/>
    <col min="5840" max="5840" width="9.5546875" style="16" customWidth="1"/>
    <col min="5841" max="5841" width="6.5546875" style="16" bestFit="1" customWidth="1"/>
    <col min="5842" max="5842" width="5.6640625" style="16"/>
    <col min="5843" max="5853" width="7.6640625" style="16" customWidth="1"/>
    <col min="5854" max="5854" width="4.6640625" style="16" customWidth="1"/>
    <col min="5855" max="5855" width="7.6640625" style="16" customWidth="1"/>
    <col min="5856" max="5856" width="6.33203125" style="16" customWidth="1"/>
    <col min="5857" max="5857" width="47.6640625" style="16" bestFit="1" customWidth="1"/>
    <col min="5858" max="5859" width="6.33203125" style="16" bestFit="1" customWidth="1"/>
    <col min="5860" max="5860" width="6.6640625" style="16" bestFit="1" customWidth="1"/>
    <col min="5861" max="5861" width="5.6640625" style="16"/>
    <col min="5862" max="5863" width="6.33203125" style="16" bestFit="1" customWidth="1"/>
    <col min="5864" max="5881" width="5.6640625" style="16"/>
    <col min="5882" max="5882" width="6.5546875" style="16" bestFit="1" customWidth="1"/>
    <col min="5883" max="5883" width="18.6640625" style="16" customWidth="1"/>
    <col min="5884" max="5884" width="4.33203125" style="16" customWidth="1"/>
    <col min="5885" max="5885" width="10.6640625" style="16" customWidth="1"/>
    <col min="5886" max="5897" width="9.5546875" style="16" customWidth="1"/>
    <col min="5898" max="5898" width="10.44140625" style="16" customWidth="1"/>
    <col min="5899" max="5899" width="11.44140625" style="16" customWidth="1"/>
    <col min="5900" max="6095" width="5.6640625" style="16"/>
    <col min="6096" max="6096" width="9.5546875" style="16" customWidth="1"/>
    <col min="6097" max="6097" width="6.5546875" style="16" bestFit="1" customWidth="1"/>
    <col min="6098" max="6098" width="5.6640625" style="16"/>
    <col min="6099" max="6109" width="7.6640625" style="16" customWidth="1"/>
    <col min="6110" max="6110" width="4.6640625" style="16" customWidth="1"/>
    <col min="6111" max="6111" width="7.6640625" style="16" customWidth="1"/>
    <col min="6112" max="6112" width="6.33203125" style="16" customWidth="1"/>
    <col min="6113" max="6113" width="47.6640625" style="16" bestFit="1" customWidth="1"/>
    <col min="6114" max="6115" width="6.33203125" style="16" bestFit="1" customWidth="1"/>
    <col min="6116" max="6116" width="6.6640625" style="16" bestFit="1" customWidth="1"/>
    <col min="6117" max="6117" width="5.6640625" style="16"/>
    <col min="6118" max="6119" width="6.33203125" style="16" bestFit="1" customWidth="1"/>
    <col min="6120" max="6137" width="5.6640625" style="16"/>
    <col min="6138" max="6138" width="6.5546875" style="16" bestFit="1" customWidth="1"/>
    <col min="6139" max="6139" width="18.6640625" style="16" customWidth="1"/>
    <col min="6140" max="6140" width="4.33203125" style="16" customWidth="1"/>
    <col min="6141" max="6141" width="10.6640625" style="16" customWidth="1"/>
    <col min="6142" max="6153" width="9.5546875" style="16" customWidth="1"/>
    <col min="6154" max="6154" width="10.44140625" style="16" customWidth="1"/>
    <col min="6155" max="6155" width="11.44140625" style="16" customWidth="1"/>
    <col min="6156" max="6351" width="5.6640625" style="16"/>
    <col min="6352" max="6352" width="9.5546875" style="16" customWidth="1"/>
    <col min="6353" max="6353" width="6.5546875" style="16" bestFit="1" customWidth="1"/>
    <col min="6354" max="6354" width="5.6640625" style="16"/>
    <col min="6355" max="6365" width="7.6640625" style="16" customWidth="1"/>
    <col min="6366" max="6366" width="4.6640625" style="16" customWidth="1"/>
    <col min="6367" max="6367" width="7.6640625" style="16" customWidth="1"/>
    <col min="6368" max="6368" width="6.33203125" style="16" customWidth="1"/>
    <col min="6369" max="6369" width="47.6640625" style="16" bestFit="1" customWidth="1"/>
    <col min="6370" max="6371" width="6.33203125" style="16" bestFit="1" customWidth="1"/>
    <col min="6372" max="6372" width="6.6640625" style="16" bestFit="1" customWidth="1"/>
    <col min="6373" max="6373" width="5.6640625" style="16"/>
    <col min="6374" max="6375" width="6.33203125" style="16" bestFit="1" customWidth="1"/>
    <col min="6376" max="6393" width="5.6640625" style="16"/>
    <col min="6394" max="6394" width="6.5546875" style="16" bestFit="1" customWidth="1"/>
    <col min="6395" max="6395" width="18.6640625" style="16" customWidth="1"/>
    <col min="6396" max="6396" width="4.33203125" style="16" customWidth="1"/>
    <col min="6397" max="6397" width="10.6640625" style="16" customWidth="1"/>
    <col min="6398" max="6409" width="9.5546875" style="16" customWidth="1"/>
    <col min="6410" max="6410" width="10.44140625" style="16" customWidth="1"/>
    <col min="6411" max="6411" width="11.44140625" style="16" customWidth="1"/>
    <col min="6412" max="6607" width="5.6640625" style="16"/>
    <col min="6608" max="6608" width="9.5546875" style="16" customWidth="1"/>
    <col min="6609" max="6609" width="6.5546875" style="16" bestFit="1" customWidth="1"/>
    <col min="6610" max="6610" width="5.6640625" style="16"/>
    <col min="6611" max="6621" width="7.6640625" style="16" customWidth="1"/>
    <col min="6622" max="6622" width="4.6640625" style="16" customWidth="1"/>
    <col min="6623" max="6623" width="7.6640625" style="16" customWidth="1"/>
    <col min="6624" max="6624" width="6.33203125" style="16" customWidth="1"/>
    <col min="6625" max="6625" width="47.6640625" style="16" bestFit="1" customWidth="1"/>
    <col min="6626" max="6627" width="6.33203125" style="16" bestFit="1" customWidth="1"/>
    <col min="6628" max="6628" width="6.6640625" style="16" bestFit="1" customWidth="1"/>
    <col min="6629" max="6629" width="5.6640625" style="16"/>
    <col min="6630" max="6631" width="6.33203125" style="16" bestFit="1" customWidth="1"/>
    <col min="6632" max="6649" width="5.6640625" style="16"/>
    <col min="6650" max="6650" width="6.5546875" style="16" bestFit="1" customWidth="1"/>
    <col min="6651" max="6651" width="18.6640625" style="16" customWidth="1"/>
    <col min="6652" max="6652" width="4.33203125" style="16" customWidth="1"/>
    <col min="6653" max="6653" width="10.6640625" style="16" customWidth="1"/>
    <col min="6654" max="6665" width="9.5546875" style="16" customWidth="1"/>
    <col min="6666" max="6666" width="10.44140625" style="16" customWidth="1"/>
    <col min="6667" max="6667" width="11.44140625" style="16" customWidth="1"/>
    <col min="6668" max="6863" width="5.6640625" style="16"/>
    <col min="6864" max="6864" width="9.5546875" style="16" customWidth="1"/>
    <col min="6865" max="6865" width="6.5546875" style="16" bestFit="1" customWidth="1"/>
    <col min="6866" max="6866" width="5.6640625" style="16"/>
    <col min="6867" max="6877" width="7.6640625" style="16" customWidth="1"/>
    <col min="6878" max="6878" width="4.6640625" style="16" customWidth="1"/>
    <col min="6879" max="6879" width="7.6640625" style="16" customWidth="1"/>
    <col min="6880" max="6880" width="6.33203125" style="16" customWidth="1"/>
    <col min="6881" max="6881" width="47.6640625" style="16" bestFit="1" customWidth="1"/>
    <col min="6882" max="6883" width="6.33203125" style="16" bestFit="1" customWidth="1"/>
    <col min="6884" max="6884" width="6.6640625" style="16" bestFit="1" customWidth="1"/>
    <col min="6885" max="6885" width="5.6640625" style="16"/>
    <col min="6886" max="6887" width="6.33203125" style="16" bestFit="1" customWidth="1"/>
    <col min="6888" max="6905" width="5.6640625" style="16"/>
    <col min="6906" max="6906" width="6.5546875" style="16" bestFit="1" customWidth="1"/>
    <col min="6907" max="6907" width="18.6640625" style="16" customWidth="1"/>
    <col min="6908" max="6908" width="4.33203125" style="16" customWidth="1"/>
    <col min="6909" max="6909" width="10.6640625" style="16" customWidth="1"/>
    <col min="6910" max="6921" width="9.5546875" style="16" customWidth="1"/>
    <col min="6922" max="6922" width="10.44140625" style="16" customWidth="1"/>
    <col min="6923" max="6923" width="11.44140625" style="16" customWidth="1"/>
    <col min="6924" max="7119" width="5.6640625" style="16"/>
    <col min="7120" max="7120" width="9.5546875" style="16" customWidth="1"/>
    <col min="7121" max="7121" width="6.5546875" style="16" bestFit="1" customWidth="1"/>
    <col min="7122" max="7122" width="5.6640625" style="16"/>
    <col min="7123" max="7133" width="7.6640625" style="16" customWidth="1"/>
    <col min="7134" max="7134" width="4.6640625" style="16" customWidth="1"/>
    <col min="7135" max="7135" width="7.6640625" style="16" customWidth="1"/>
    <col min="7136" max="7136" width="6.33203125" style="16" customWidth="1"/>
    <col min="7137" max="7137" width="47.6640625" style="16" bestFit="1" customWidth="1"/>
    <col min="7138" max="7139" width="6.33203125" style="16" bestFit="1" customWidth="1"/>
    <col min="7140" max="7140" width="6.6640625" style="16" bestFit="1" customWidth="1"/>
    <col min="7141" max="7141" width="5.6640625" style="16"/>
    <col min="7142" max="7143" width="6.33203125" style="16" bestFit="1" customWidth="1"/>
    <col min="7144" max="7161" width="5.6640625" style="16"/>
    <col min="7162" max="7162" width="6.5546875" style="16" bestFit="1" customWidth="1"/>
    <col min="7163" max="7163" width="18.6640625" style="16" customWidth="1"/>
    <col min="7164" max="7164" width="4.33203125" style="16" customWidth="1"/>
    <col min="7165" max="7165" width="10.6640625" style="16" customWidth="1"/>
    <col min="7166" max="7177" width="9.5546875" style="16" customWidth="1"/>
    <col min="7178" max="7178" width="10.44140625" style="16" customWidth="1"/>
    <col min="7179" max="7179" width="11.44140625" style="16" customWidth="1"/>
    <col min="7180" max="7375" width="5.6640625" style="16"/>
    <col min="7376" max="7376" width="9.5546875" style="16" customWidth="1"/>
    <col min="7377" max="7377" width="6.5546875" style="16" bestFit="1" customWidth="1"/>
    <col min="7378" max="7378" width="5.6640625" style="16"/>
    <col min="7379" max="7389" width="7.6640625" style="16" customWidth="1"/>
    <col min="7390" max="7390" width="4.6640625" style="16" customWidth="1"/>
    <col min="7391" max="7391" width="7.6640625" style="16" customWidth="1"/>
    <col min="7392" max="7392" width="6.33203125" style="16" customWidth="1"/>
    <col min="7393" max="7393" width="47.6640625" style="16" bestFit="1" customWidth="1"/>
    <col min="7394" max="7395" width="6.33203125" style="16" bestFit="1" customWidth="1"/>
    <col min="7396" max="7396" width="6.6640625" style="16" bestFit="1" customWidth="1"/>
    <col min="7397" max="7397" width="5.6640625" style="16"/>
    <col min="7398" max="7399" width="6.33203125" style="16" bestFit="1" customWidth="1"/>
    <col min="7400" max="7417" width="5.6640625" style="16"/>
    <col min="7418" max="7418" width="6.5546875" style="16" bestFit="1" customWidth="1"/>
    <col min="7419" max="7419" width="18.6640625" style="16" customWidth="1"/>
    <col min="7420" max="7420" width="4.33203125" style="16" customWidth="1"/>
    <col min="7421" max="7421" width="10.6640625" style="16" customWidth="1"/>
    <col min="7422" max="7433" width="9.5546875" style="16" customWidth="1"/>
    <col min="7434" max="7434" width="10.44140625" style="16" customWidth="1"/>
    <col min="7435" max="7435" width="11.44140625" style="16" customWidth="1"/>
    <col min="7436" max="7631" width="5.6640625" style="16"/>
    <col min="7632" max="7632" width="9.5546875" style="16" customWidth="1"/>
    <col min="7633" max="7633" width="6.5546875" style="16" bestFit="1" customWidth="1"/>
    <col min="7634" max="7634" width="5.6640625" style="16"/>
    <col min="7635" max="7645" width="7.6640625" style="16" customWidth="1"/>
    <col min="7646" max="7646" width="4.6640625" style="16" customWidth="1"/>
    <col min="7647" max="7647" width="7.6640625" style="16" customWidth="1"/>
    <col min="7648" max="7648" width="6.33203125" style="16" customWidth="1"/>
    <col min="7649" max="7649" width="47.6640625" style="16" bestFit="1" customWidth="1"/>
    <col min="7650" max="7651" width="6.33203125" style="16" bestFit="1" customWidth="1"/>
    <col min="7652" max="7652" width="6.6640625" style="16" bestFit="1" customWidth="1"/>
    <col min="7653" max="7653" width="5.6640625" style="16"/>
    <col min="7654" max="7655" width="6.33203125" style="16" bestFit="1" customWidth="1"/>
    <col min="7656" max="7673" width="5.6640625" style="16"/>
    <col min="7674" max="7674" width="6.5546875" style="16" bestFit="1" customWidth="1"/>
    <col min="7675" max="7675" width="18.6640625" style="16" customWidth="1"/>
    <col min="7676" max="7676" width="4.33203125" style="16" customWidth="1"/>
    <col min="7677" max="7677" width="10.6640625" style="16" customWidth="1"/>
    <col min="7678" max="7689" width="9.5546875" style="16" customWidth="1"/>
    <col min="7690" max="7690" width="10.44140625" style="16" customWidth="1"/>
    <col min="7691" max="7691" width="11.44140625" style="16" customWidth="1"/>
    <col min="7692" max="7887" width="5.6640625" style="16"/>
    <col min="7888" max="7888" width="9.5546875" style="16" customWidth="1"/>
    <col min="7889" max="7889" width="6.5546875" style="16" bestFit="1" customWidth="1"/>
    <col min="7890" max="7890" width="5.6640625" style="16"/>
    <col min="7891" max="7901" width="7.6640625" style="16" customWidth="1"/>
    <col min="7902" max="7902" width="4.6640625" style="16" customWidth="1"/>
    <col min="7903" max="7903" width="7.6640625" style="16" customWidth="1"/>
    <col min="7904" max="7904" width="6.33203125" style="16" customWidth="1"/>
    <col min="7905" max="7905" width="47.6640625" style="16" bestFit="1" customWidth="1"/>
    <col min="7906" max="7907" width="6.33203125" style="16" bestFit="1" customWidth="1"/>
    <col min="7908" max="7908" width="6.6640625" style="16" bestFit="1" customWidth="1"/>
    <col min="7909" max="7909" width="5.6640625" style="16"/>
    <col min="7910" max="7911" width="6.33203125" style="16" bestFit="1" customWidth="1"/>
    <col min="7912" max="7929" width="5.6640625" style="16"/>
    <col min="7930" max="7930" width="6.5546875" style="16" bestFit="1" customWidth="1"/>
    <col min="7931" max="7931" width="18.6640625" style="16" customWidth="1"/>
    <col min="7932" max="7932" width="4.33203125" style="16" customWidth="1"/>
    <col min="7933" max="7933" width="10.6640625" style="16" customWidth="1"/>
    <col min="7934" max="7945" width="9.5546875" style="16" customWidth="1"/>
    <col min="7946" max="7946" width="10.44140625" style="16" customWidth="1"/>
    <col min="7947" max="7947" width="11.44140625" style="16" customWidth="1"/>
    <col min="7948" max="8143" width="5.6640625" style="16"/>
    <col min="8144" max="8144" width="9.5546875" style="16" customWidth="1"/>
    <col min="8145" max="8145" width="6.5546875" style="16" bestFit="1" customWidth="1"/>
    <col min="8146" max="8146" width="5.6640625" style="16"/>
    <col min="8147" max="8157" width="7.6640625" style="16" customWidth="1"/>
    <col min="8158" max="8158" width="4.6640625" style="16" customWidth="1"/>
    <col min="8159" max="8159" width="7.6640625" style="16" customWidth="1"/>
    <col min="8160" max="8160" width="6.33203125" style="16" customWidth="1"/>
    <col min="8161" max="8161" width="47.6640625" style="16" bestFit="1" customWidth="1"/>
    <col min="8162" max="8163" width="6.33203125" style="16" bestFit="1" customWidth="1"/>
    <col min="8164" max="8164" width="6.6640625" style="16" bestFit="1" customWidth="1"/>
    <col min="8165" max="8165" width="5.6640625" style="16"/>
    <col min="8166" max="8167" width="6.33203125" style="16" bestFit="1" customWidth="1"/>
    <col min="8168" max="8185" width="5.6640625" style="16"/>
    <col min="8186" max="8186" width="6.5546875" style="16" bestFit="1" customWidth="1"/>
    <col min="8187" max="8187" width="18.6640625" style="16" customWidth="1"/>
    <col min="8188" max="8188" width="4.33203125" style="16" customWidth="1"/>
    <col min="8189" max="8189" width="10.6640625" style="16" customWidth="1"/>
    <col min="8190" max="8201" width="9.5546875" style="16" customWidth="1"/>
    <col min="8202" max="8202" width="10.44140625" style="16" customWidth="1"/>
    <col min="8203" max="8203" width="11.44140625" style="16" customWidth="1"/>
    <col min="8204" max="8399" width="5.6640625" style="16"/>
    <col min="8400" max="8400" width="9.5546875" style="16" customWidth="1"/>
    <col min="8401" max="8401" width="6.5546875" style="16" bestFit="1" customWidth="1"/>
    <col min="8402" max="8402" width="5.6640625" style="16"/>
    <col min="8403" max="8413" width="7.6640625" style="16" customWidth="1"/>
    <col min="8414" max="8414" width="4.6640625" style="16" customWidth="1"/>
    <col min="8415" max="8415" width="7.6640625" style="16" customWidth="1"/>
    <col min="8416" max="8416" width="6.33203125" style="16" customWidth="1"/>
    <col min="8417" max="8417" width="47.6640625" style="16" bestFit="1" customWidth="1"/>
    <col min="8418" max="8419" width="6.33203125" style="16" bestFit="1" customWidth="1"/>
    <col min="8420" max="8420" width="6.6640625" style="16" bestFit="1" customWidth="1"/>
    <col min="8421" max="8421" width="5.6640625" style="16"/>
    <col min="8422" max="8423" width="6.33203125" style="16" bestFit="1" customWidth="1"/>
    <col min="8424" max="8441" width="5.6640625" style="16"/>
    <col min="8442" max="8442" width="6.5546875" style="16" bestFit="1" customWidth="1"/>
    <col min="8443" max="8443" width="18.6640625" style="16" customWidth="1"/>
    <col min="8444" max="8444" width="4.33203125" style="16" customWidth="1"/>
    <col min="8445" max="8445" width="10.6640625" style="16" customWidth="1"/>
    <col min="8446" max="8457" width="9.5546875" style="16" customWidth="1"/>
    <col min="8458" max="8458" width="10.44140625" style="16" customWidth="1"/>
    <col min="8459" max="8459" width="11.44140625" style="16" customWidth="1"/>
    <col min="8460" max="8655" width="5.6640625" style="16"/>
    <col min="8656" max="8656" width="9.5546875" style="16" customWidth="1"/>
    <col min="8657" max="8657" width="6.5546875" style="16" bestFit="1" customWidth="1"/>
    <col min="8658" max="8658" width="5.6640625" style="16"/>
    <col min="8659" max="8669" width="7.6640625" style="16" customWidth="1"/>
    <col min="8670" max="8670" width="4.6640625" style="16" customWidth="1"/>
    <col min="8671" max="8671" width="7.6640625" style="16" customWidth="1"/>
    <col min="8672" max="8672" width="6.33203125" style="16" customWidth="1"/>
    <col min="8673" max="8673" width="47.6640625" style="16" bestFit="1" customWidth="1"/>
    <col min="8674" max="8675" width="6.33203125" style="16" bestFit="1" customWidth="1"/>
    <col min="8676" max="8676" width="6.6640625" style="16" bestFit="1" customWidth="1"/>
    <col min="8677" max="8677" width="5.6640625" style="16"/>
    <col min="8678" max="8679" width="6.33203125" style="16" bestFit="1" customWidth="1"/>
    <col min="8680" max="8697" width="5.6640625" style="16"/>
    <col min="8698" max="8698" width="6.5546875" style="16" bestFit="1" customWidth="1"/>
    <col min="8699" max="8699" width="18.6640625" style="16" customWidth="1"/>
    <col min="8700" max="8700" width="4.33203125" style="16" customWidth="1"/>
    <col min="8701" max="8701" width="10.6640625" style="16" customWidth="1"/>
    <col min="8702" max="8713" width="9.5546875" style="16" customWidth="1"/>
    <col min="8714" max="8714" width="10.44140625" style="16" customWidth="1"/>
    <col min="8715" max="8715" width="11.44140625" style="16" customWidth="1"/>
    <col min="8716" max="8911" width="5.6640625" style="16"/>
    <col min="8912" max="8912" width="9.5546875" style="16" customWidth="1"/>
    <col min="8913" max="8913" width="6.5546875" style="16" bestFit="1" customWidth="1"/>
    <col min="8914" max="8914" width="5.6640625" style="16"/>
    <col min="8915" max="8925" width="7.6640625" style="16" customWidth="1"/>
    <col min="8926" max="8926" width="4.6640625" style="16" customWidth="1"/>
    <col min="8927" max="8927" width="7.6640625" style="16" customWidth="1"/>
    <col min="8928" max="8928" width="6.33203125" style="16" customWidth="1"/>
    <col min="8929" max="8929" width="47.6640625" style="16" bestFit="1" customWidth="1"/>
    <col min="8930" max="8931" width="6.33203125" style="16" bestFit="1" customWidth="1"/>
    <col min="8932" max="8932" width="6.6640625" style="16" bestFit="1" customWidth="1"/>
    <col min="8933" max="8933" width="5.6640625" style="16"/>
    <col min="8934" max="8935" width="6.33203125" style="16" bestFit="1" customWidth="1"/>
    <col min="8936" max="8953" width="5.6640625" style="16"/>
    <col min="8954" max="8954" width="6.5546875" style="16" bestFit="1" customWidth="1"/>
    <col min="8955" max="8955" width="18.6640625" style="16" customWidth="1"/>
    <col min="8956" max="8956" width="4.33203125" style="16" customWidth="1"/>
    <col min="8957" max="8957" width="10.6640625" style="16" customWidth="1"/>
    <col min="8958" max="8969" width="9.5546875" style="16" customWidth="1"/>
    <col min="8970" max="8970" width="10.44140625" style="16" customWidth="1"/>
    <col min="8971" max="8971" width="11.44140625" style="16" customWidth="1"/>
    <col min="8972" max="9167" width="5.6640625" style="16"/>
    <col min="9168" max="9168" width="9.5546875" style="16" customWidth="1"/>
    <col min="9169" max="9169" width="6.5546875" style="16" bestFit="1" customWidth="1"/>
    <col min="9170" max="9170" width="5.6640625" style="16"/>
    <col min="9171" max="9181" width="7.6640625" style="16" customWidth="1"/>
    <col min="9182" max="9182" width="4.6640625" style="16" customWidth="1"/>
    <col min="9183" max="9183" width="7.6640625" style="16" customWidth="1"/>
    <col min="9184" max="9184" width="6.33203125" style="16" customWidth="1"/>
    <col min="9185" max="9185" width="47.6640625" style="16" bestFit="1" customWidth="1"/>
    <col min="9186" max="9187" width="6.33203125" style="16" bestFit="1" customWidth="1"/>
    <col min="9188" max="9188" width="6.6640625" style="16" bestFit="1" customWidth="1"/>
    <col min="9189" max="9189" width="5.6640625" style="16"/>
    <col min="9190" max="9191" width="6.33203125" style="16" bestFit="1" customWidth="1"/>
    <col min="9192" max="9209" width="5.6640625" style="16"/>
    <col min="9210" max="9210" width="6.5546875" style="16" bestFit="1" customWidth="1"/>
    <col min="9211" max="9211" width="18.6640625" style="16" customWidth="1"/>
    <col min="9212" max="9212" width="4.33203125" style="16" customWidth="1"/>
    <col min="9213" max="9213" width="10.6640625" style="16" customWidth="1"/>
    <col min="9214" max="9225" width="9.5546875" style="16" customWidth="1"/>
    <col min="9226" max="9226" width="10.44140625" style="16" customWidth="1"/>
    <col min="9227" max="9227" width="11.44140625" style="16" customWidth="1"/>
    <col min="9228" max="9423" width="5.6640625" style="16"/>
    <col min="9424" max="9424" width="9.5546875" style="16" customWidth="1"/>
    <col min="9425" max="9425" width="6.5546875" style="16" bestFit="1" customWidth="1"/>
    <col min="9426" max="9426" width="5.6640625" style="16"/>
    <col min="9427" max="9437" width="7.6640625" style="16" customWidth="1"/>
    <col min="9438" max="9438" width="4.6640625" style="16" customWidth="1"/>
    <col min="9439" max="9439" width="7.6640625" style="16" customWidth="1"/>
    <col min="9440" max="9440" width="6.33203125" style="16" customWidth="1"/>
    <col min="9441" max="9441" width="47.6640625" style="16" bestFit="1" customWidth="1"/>
    <col min="9442" max="9443" width="6.33203125" style="16" bestFit="1" customWidth="1"/>
    <col min="9444" max="9444" width="6.6640625" style="16" bestFit="1" customWidth="1"/>
    <col min="9445" max="9445" width="5.6640625" style="16"/>
    <col min="9446" max="9447" width="6.33203125" style="16" bestFit="1" customWidth="1"/>
    <col min="9448" max="9465" width="5.6640625" style="16"/>
    <col min="9466" max="9466" width="6.5546875" style="16" bestFit="1" customWidth="1"/>
    <col min="9467" max="9467" width="18.6640625" style="16" customWidth="1"/>
    <col min="9468" max="9468" width="4.33203125" style="16" customWidth="1"/>
    <col min="9469" max="9469" width="10.6640625" style="16" customWidth="1"/>
    <col min="9470" max="9481" width="9.5546875" style="16" customWidth="1"/>
    <col min="9482" max="9482" width="10.44140625" style="16" customWidth="1"/>
    <col min="9483" max="9483" width="11.44140625" style="16" customWidth="1"/>
    <col min="9484" max="9679" width="5.6640625" style="16"/>
    <col min="9680" max="9680" width="9.5546875" style="16" customWidth="1"/>
    <col min="9681" max="9681" width="6.5546875" style="16" bestFit="1" customWidth="1"/>
    <col min="9682" max="9682" width="5.6640625" style="16"/>
    <col min="9683" max="9693" width="7.6640625" style="16" customWidth="1"/>
    <col min="9694" max="9694" width="4.6640625" style="16" customWidth="1"/>
    <col min="9695" max="9695" width="7.6640625" style="16" customWidth="1"/>
    <col min="9696" max="9696" width="6.33203125" style="16" customWidth="1"/>
    <col min="9697" max="9697" width="47.6640625" style="16" bestFit="1" customWidth="1"/>
    <col min="9698" max="9699" width="6.33203125" style="16" bestFit="1" customWidth="1"/>
    <col min="9700" max="9700" width="6.6640625" style="16" bestFit="1" customWidth="1"/>
    <col min="9701" max="9701" width="5.6640625" style="16"/>
    <col min="9702" max="9703" width="6.33203125" style="16" bestFit="1" customWidth="1"/>
    <col min="9704" max="9721" width="5.6640625" style="16"/>
    <col min="9722" max="9722" width="6.5546875" style="16" bestFit="1" customWidth="1"/>
    <col min="9723" max="9723" width="18.6640625" style="16" customWidth="1"/>
    <col min="9724" max="9724" width="4.33203125" style="16" customWidth="1"/>
    <col min="9725" max="9725" width="10.6640625" style="16" customWidth="1"/>
    <col min="9726" max="9737" width="9.5546875" style="16" customWidth="1"/>
    <col min="9738" max="9738" width="10.44140625" style="16" customWidth="1"/>
    <col min="9739" max="9739" width="11.44140625" style="16" customWidth="1"/>
    <col min="9740" max="9935" width="5.6640625" style="16"/>
    <col min="9936" max="9936" width="9.5546875" style="16" customWidth="1"/>
    <col min="9937" max="9937" width="6.5546875" style="16" bestFit="1" customWidth="1"/>
    <col min="9938" max="9938" width="5.6640625" style="16"/>
    <col min="9939" max="9949" width="7.6640625" style="16" customWidth="1"/>
    <col min="9950" max="9950" width="4.6640625" style="16" customWidth="1"/>
    <col min="9951" max="9951" width="7.6640625" style="16" customWidth="1"/>
    <col min="9952" max="9952" width="6.33203125" style="16" customWidth="1"/>
    <col min="9953" max="9953" width="47.6640625" style="16" bestFit="1" customWidth="1"/>
    <col min="9954" max="9955" width="6.33203125" style="16" bestFit="1" customWidth="1"/>
    <col min="9956" max="9956" width="6.6640625" style="16" bestFit="1" customWidth="1"/>
    <col min="9957" max="9957" width="5.6640625" style="16"/>
    <col min="9958" max="9959" width="6.33203125" style="16" bestFit="1" customWidth="1"/>
    <col min="9960" max="9977" width="5.6640625" style="16"/>
    <col min="9978" max="9978" width="6.5546875" style="16" bestFit="1" customWidth="1"/>
    <col min="9979" max="9979" width="18.6640625" style="16" customWidth="1"/>
    <col min="9980" max="9980" width="4.33203125" style="16" customWidth="1"/>
    <col min="9981" max="9981" width="10.6640625" style="16" customWidth="1"/>
    <col min="9982" max="9993" width="9.5546875" style="16" customWidth="1"/>
    <col min="9994" max="9994" width="10.44140625" style="16" customWidth="1"/>
    <col min="9995" max="9995" width="11.44140625" style="16" customWidth="1"/>
    <col min="9996" max="10191" width="5.6640625" style="16"/>
    <col min="10192" max="10192" width="9.5546875" style="16" customWidth="1"/>
    <col min="10193" max="10193" width="6.5546875" style="16" bestFit="1" customWidth="1"/>
    <col min="10194" max="10194" width="5.6640625" style="16"/>
    <col min="10195" max="10205" width="7.6640625" style="16" customWidth="1"/>
    <col min="10206" max="10206" width="4.6640625" style="16" customWidth="1"/>
    <col min="10207" max="10207" width="7.6640625" style="16" customWidth="1"/>
    <col min="10208" max="10208" width="6.33203125" style="16" customWidth="1"/>
    <col min="10209" max="10209" width="47.6640625" style="16" bestFit="1" customWidth="1"/>
    <col min="10210" max="10211" width="6.33203125" style="16" bestFit="1" customWidth="1"/>
    <col min="10212" max="10212" width="6.6640625" style="16" bestFit="1" customWidth="1"/>
    <col min="10213" max="10213" width="5.6640625" style="16"/>
    <col min="10214" max="10215" width="6.33203125" style="16" bestFit="1" customWidth="1"/>
    <col min="10216" max="10233" width="5.6640625" style="16"/>
    <col min="10234" max="10234" width="6.5546875" style="16" bestFit="1" customWidth="1"/>
    <col min="10235" max="10235" width="18.6640625" style="16" customWidth="1"/>
    <col min="10236" max="10236" width="4.33203125" style="16" customWidth="1"/>
    <col min="10237" max="10237" width="10.6640625" style="16" customWidth="1"/>
    <col min="10238" max="10249" width="9.5546875" style="16" customWidth="1"/>
    <col min="10250" max="10250" width="10.44140625" style="16" customWidth="1"/>
    <col min="10251" max="10251" width="11.44140625" style="16" customWidth="1"/>
    <col min="10252" max="10447" width="5.6640625" style="16"/>
    <col min="10448" max="10448" width="9.5546875" style="16" customWidth="1"/>
    <col min="10449" max="10449" width="6.5546875" style="16" bestFit="1" customWidth="1"/>
    <col min="10450" max="10450" width="5.6640625" style="16"/>
    <col min="10451" max="10461" width="7.6640625" style="16" customWidth="1"/>
    <col min="10462" max="10462" width="4.6640625" style="16" customWidth="1"/>
    <col min="10463" max="10463" width="7.6640625" style="16" customWidth="1"/>
    <col min="10464" max="10464" width="6.33203125" style="16" customWidth="1"/>
    <col min="10465" max="10465" width="47.6640625" style="16" bestFit="1" customWidth="1"/>
    <col min="10466" max="10467" width="6.33203125" style="16" bestFit="1" customWidth="1"/>
    <col min="10468" max="10468" width="6.6640625" style="16" bestFit="1" customWidth="1"/>
    <col min="10469" max="10469" width="5.6640625" style="16"/>
    <col min="10470" max="10471" width="6.33203125" style="16" bestFit="1" customWidth="1"/>
    <col min="10472" max="10489" width="5.6640625" style="16"/>
    <col min="10490" max="10490" width="6.5546875" style="16" bestFit="1" customWidth="1"/>
    <col min="10491" max="10491" width="18.6640625" style="16" customWidth="1"/>
    <col min="10492" max="10492" width="4.33203125" style="16" customWidth="1"/>
    <col min="10493" max="10493" width="10.6640625" style="16" customWidth="1"/>
    <col min="10494" max="10505" width="9.5546875" style="16" customWidth="1"/>
    <col min="10506" max="10506" width="10.44140625" style="16" customWidth="1"/>
    <col min="10507" max="10507" width="11.44140625" style="16" customWidth="1"/>
    <col min="10508" max="10703" width="5.6640625" style="16"/>
    <col min="10704" max="10704" width="9.5546875" style="16" customWidth="1"/>
    <col min="10705" max="10705" width="6.5546875" style="16" bestFit="1" customWidth="1"/>
    <col min="10706" max="10706" width="5.6640625" style="16"/>
    <col min="10707" max="10717" width="7.6640625" style="16" customWidth="1"/>
    <col min="10718" max="10718" width="4.6640625" style="16" customWidth="1"/>
    <col min="10719" max="10719" width="7.6640625" style="16" customWidth="1"/>
    <col min="10720" max="10720" width="6.33203125" style="16" customWidth="1"/>
    <col min="10721" max="10721" width="47.6640625" style="16" bestFit="1" customWidth="1"/>
    <col min="10722" max="10723" width="6.33203125" style="16" bestFit="1" customWidth="1"/>
    <col min="10724" max="10724" width="6.6640625" style="16" bestFit="1" customWidth="1"/>
    <col min="10725" max="10725" width="5.6640625" style="16"/>
    <col min="10726" max="10727" width="6.33203125" style="16" bestFit="1" customWidth="1"/>
    <col min="10728" max="10745" width="5.6640625" style="16"/>
    <col min="10746" max="10746" width="6.5546875" style="16" bestFit="1" customWidth="1"/>
    <col min="10747" max="10747" width="18.6640625" style="16" customWidth="1"/>
    <col min="10748" max="10748" width="4.33203125" style="16" customWidth="1"/>
    <col min="10749" max="10749" width="10.6640625" style="16" customWidth="1"/>
    <col min="10750" max="10761" width="9.5546875" style="16" customWidth="1"/>
    <col min="10762" max="10762" width="10.44140625" style="16" customWidth="1"/>
    <col min="10763" max="10763" width="11.44140625" style="16" customWidth="1"/>
    <col min="10764" max="10959" width="5.6640625" style="16"/>
    <col min="10960" max="10960" width="9.5546875" style="16" customWidth="1"/>
    <col min="10961" max="10961" width="6.5546875" style="16" bestFit="1" customWidth="1"/>
    <col min="10962" max="10962" width="5.6640625" style="16"/>
    <col min="10963" max="10973" width="7.6640625" style="16" customWidth="1"/>
    <col min="10974" max="10974" width="4.6640625" style="16" customWidth="1"/>
    <col min="10975" max="10975" width="7.6640625" style="16" customWidth="1"/>
    <col min="10976" max="10976" width="6.33203125" style="16" customWidth="1"/>
    <col min="10977" max="10977" width="47.6640625" style="16" bestFit="1" customWidth="1"/>
    <col min="10978" max="10979" width="6.33203125" style="16" bestFit="1" customWidth="1"/>
    <col min="10980" max="10980" width="6.6640625" style="16" bestFit="1" customWidth="1"/>
    <col min="10981" max="10981" width="5.6640625" style="16"/>
    <col min="10982" max="10983" width="6.33203125" style="16" bestFit="1" customWidth="1"/>
    <col min="10984" max="11001" width="5.6640625" style="16"/>
    <col min="11002" max="11002" width="6.5546875" style="16" bestFit="1" customWidth="1"/>
    <col min="11003" max="11003" width="18.6640625" style="16" customWidth="1"/>
    <col min="11004" max="11004" width="4.33203125" style="16" customWidth="1"/>
    <col min="11005" max="11005" width="10.6640625" style="16" customWidth="1"/>
    <col min="11006" max="11017" width="9.5546875" style="16" customWidth="1"/>
    <col min="11018" max="11018" width="10.44140625" style="16" customWidth="1"/>
    <col min="11019" max="11019" width="11.44140625" style="16" customWidth="1"/>
    <col min="11020" max="11215" width="5.6640625" style="16"/>
    <col min="11216" max="11216" width="9.5546875" style="16" customWidth="1"/>
    <col min="11217" max="11217" width="6.5546875" style="16" bestFit="1" customWidth="1"/>
    <col min="11218" max="11218" width="5.6640625" style="16"/>
    <col min="11219" max="11229" width="7.6640625" style="16" customWidth="1"/>
    <col min="11230" max="11230" width="4.6640625" style="16" customWidth="1"/>
    <col min="11231" max="11231" width="7.6640625" style="16" customWidth="1"/>
    <col min="11232" max="11232" width="6.33203125" style="16" customWidth="1"/>
    <col min="11233" max="11233" width="47.6640625" style="16" bestFit="1" customWidth="1"/>
    <col min="11234" max="11235" width="6.33203125" style="16" bestFit="1" customWidth="1"/>
    <col min="11236" max="11236" width="6.6640625" style="16" bestFit="1" customWidth="1"/>
    <col min="11237" max="11237" width="5.6640625" style="16"/>
    <col min="11238" max="11239" width="6.33203125" style="16" bestFit="1" customWidth="1"/>
    <col min="11240" max="11257" width="5.6640625" style="16"/>
    <col min="11258" max="11258" width="6.5546875" style="16" bestFit="1" customWidth="1"/>
    <col min="11259" max="11259" width="18.6640625" style="16" customWidth="1"/>
    <col min="11260" max="11260" width="4.33203125" style="16" customWidth="1"/>
    <col min="11261" max="11261" width="10.6640625" style="16" customWidth="1"/>
    <col min="11262" max="11273" width="9.5546875" style="16" customWidth="1"/>
    <col min="11274" max="11274" width="10.44140625" style="16" customWidth="1"/>
    <col min="11275" max="11275" width="11.44140625" style="16" customWidth="1"/>
    <col min="11276" max="11471" width="5.6640625" style="16"/>
    <col min="11472" max="11472" width="9.5546875" style="16" customWidth="1"/>
    <col min="11473" max="11473" width="6.5546875" style="16" bestFit="1" customWidth="1"/>
    <col min="11474" max="11474" width="5.6640625" style="16"/>
    <col min="11475" max="11485" width="7.6640625" style="16" customWidth="1"/>
    <col min="11486" max="11486" width="4.6640625" style="16" customWidth="1"/>
    <col min="11487" max="11487" width="7.6640625" style="16" customWidth="1"/>
    <col min="11488" max="11488" width="6.33203125" style="16" customWidth="1"/>
    <col min="11489" max="11489" width="47.6640625" style="16" bestFit="1" customWidth="1"/>
    <col min="11490" max="11491" width="6.33203125" style="16" bestFit="1" customWidth="1"/>
    <col min="11492" max="11492" width="6.6640625" style="16" bestFit="1" customWidth="1"/>
    <col min="11493" max="11493" width="5.6640625" style="16"/>
    <col min="11494" max="11495" width="6.33203125" style="16" bestFit="1" customWidth="1"/>
    <col min="11496" max="11513" width="5.6640625" style="16"/>
    <col min="11514" max="11514" width="6.5546875" style="16" bestFit="1" customWidth="1"/>
    <col min="11515" max="11515" width="18.6640625" style="16" customWidth="1"/>
    <col min="11516" max="11516" width="4.33203125" style="16" customWidth="1"/>
    <col min="11517" max="11517" width="10.6640625" style="16" customWidth="1"/>
    <col min="11518" max="11529" width="9.5546875" style="16" customWidth="1"/>
    <col min="11530" max="11530" width="10.44140625" style="16" customWidth="1"/>
    <col min="11531" max="11531" width="11.44140625" style="16" customWidth="1"/>
    <col min="11532" max="11727" width="5.6640625" style="16"/>
    <col min="11728" max="11728" width="9.5546875" style="16" customWidth="1"/>
    <col min="11729" max="11729" width="6.5546875" style="16" bestFit="1" customWidth="1"/>
    <col min="11730" max="11730" width="5.6640625" style="16"/>
    <col min="11731" max="11741" width="7.6640625" style="16" customWidth="1"/>
    <col min="11742" max="11742" width="4.6640625" style="16" customWidth="1"/>
    <col min="11743" max="11743" width="7.6640625" style="16" customWidth="1"/>
    <col min="11744" max="11744" width="6.33203125" style="16" customWidth="1"/>
    <col min="11745" max="11745" width="47.6640625" style="16" bestFit="1" customWidth="1"/>
    <col min="11746" max="11747" width="6.33203125" style="16" bestFit="1" customWidth="1"/>
    <col min="11748" max="11748" width="6.6640625" style="16" bestFit="1" customWidth="1"/>
    <col min="11749" max="11749" width="5.6640625" style="16"/>
    <col min="11750" max="11751" width="6.33203125" style="16" bestFit="1" customWidth="1"/>
    <col min="11752" max="11769" width="5.6640625" style="16"/>
    <col min="11770" max="11770" width="6.5546875" style="16" bestFit="1" customWidth="1"/>
    <col min="11771" max="11771" width="18.6640625" style="16" customWidth="1"/>
    <col min="11772" max="11772" width="4.33203125" style="16" customWidth="1"/>
    <col min="11773" max="11773" width="10.6640625" style="16" customWidth="1"/>
    <col min="11774" max="11785" width="9.5546875" style="16" customWidth="1"/>
    <col min="11786" max="11786" width="10.44140625" style="16" customWidth="1"/>
    <col min="11787" max="11787" width="11.44140625" style="16" customWidth="1"/>
    <col min="11788" max="11983" width="5.6640625" style="16"/>
    <col min="11984" max="11984" width="9.5546875" style="16" customWidth="1"/>
    <col min="11985" max="11985" width="6.5546875" style="16" bestFit="1" customWidth="1"/>
    <col min="11986" max="11986" width="5.6640625" style="16"/>
    <col min="11987" max="11997" width="7.6640625" style="16" customWidth="1"/>
    <col min="11998" max="11998" width="4.6640625" style="16" customWidth="1"/>
    <col min="11999" max="11999" width="7.6640625" style="16" customWidth="1"/>
    <col min="12000" max="12000" width="6.33203125" style="16" customWidth="1"/>
    <col min="12001" max="12001" width="47.6640625" style="16" bestFit="1" customWidth="1"/>
    <col min="12002" max="12003" width="6.33203125" style="16" bestFit="1" customWidth="1"/>
    <col min="12004" max="12004" width="6.6640625" style="16" bestFit="1" customWidth="1"/>
    <col min="12005" max="12005" width="5.6640625" style="16"/>
    <col min="12006" max="12007" width="6.33203125" style="16" bestFit="1" customWidth="1"/>
    <col min="12008" max="12025" width="5.6640625" style="16"/>
    <col min="12026" max="12026" width="6.5546875" style="16" bestFit="1" customWidth="1"/>
    <col min="12027" max="12027" width="18.6640625" style="16" customWidth="1"/>
    <col min="12028" max="12028" width="4.33203125" style="16" customWidth="1"/>
    <col min="12029" max="12029" width="10.6640625" style="16" customWidth="1"/>
    <col min="12030" max="12041" width="9.5546875" style="16" customWidth="1"/>
    <col min="12042" max="12042" width="10.44140625" style="16" customWidth="1"/>
    <col min="12043" max="12043" width="11.44140625" style="16" customWidth="1"/>
    <col min="12044" max="12239" width="5.6640625" style="16"/>
    <col min="12240" max="12240" width="9.5546875" style="16" customWidth="1"/>
    <col min="12241" max="12241" width="6.5546875" style="16" bestFit="1" customWidth="1"/>
    <col min="12242" max="12242" width="5.6640625" style="16"/>
    <col min="12243" max="12253" width="7.6640625" style="16" customWidth="1"/>
    <col min="12254" max="12254" width="4.6640625" style="16" customWidth="1"/>
    <col min="12255" max="12255" width="7.6640625" style="16" customWidth="1"/>
    <col min="12256" max="12256" width="6.33203125" style="16" customWidth="1"/>
    <col min="12257" max="12257" width="47.6640625" style="16" bestFit="1" customWidth="1"/>
    <col min="12258" max="12259" width="6.33203125" style="16" bestFit="1" customWidth="1"/>
    <col min="12260" max="12260" width="6.6640625" style="16" bestFit="1" customWidth="1"/>
    <col min="12261" max="12261" width="5.6640625" style="16"/>
    <col min="12262" max="12263" width="6.33203125" style="16" bestFit="1" customWidth="1"/>
    <col min="12264" max="12281" width="5.6640625" style="16"/>
    <col min="12282" max="12282" width="6.5546875" style="16" bestFit="1" customWidth="1"/>
    <col min="12283" max="12283" width="18.6640625" style="16" customWidth="1"/>
    <col min="12284" max="12284" width="4.33203125" style="16" customWidth="1"/>
    <col min="12285" max="12285" width="10.6640625" style="16" customWidth="1"/>
    <col min="12286" max="12297" width="9.5546875" style="16" customWidth="1"/>
    <col min="12298" max="12298" width="10.44140625" style="16" customWidth="1"/>
    <col min="12299" max="12299" width="11.44140625" style="16" customWidth="1"/>
    <col min="12300" max="12495" width="5.6640625" style="16"/>
    <col min="12496" max="12496" width="9.5546875" style="16" customWidth="1"/>
    <col min="12497" max="12497" width="6.5546875" style="16" bestFit="1" customWidth="1"/>
    <col min="12498" max="12498" width="5.6640625" style="16"/>
    <col min="12499" max="12509" width="7.6640625" style="16" customWidth="1"/>
    <col min="12510" max="12510" width="4.6640625" style="16" customWidth="1"/>
    <col min="12511" max="12511" width="7.6640625" style="16" customWidth="1"/>
    <col min="12512" max="12512" width="6.33203125" style="16" customWidth="1"/>
    <col min="12513" max="12513" width="47.6640625" style="16" bestFit="1" customWidth="1"/>
    <col min="12514" max="12515" width="6.33203125" style="16" bestFit="1" customWidth="1"/>
    <col min="12516" max="12516" width="6.6640625" style="16" bestFit="1" customWidth="1"/>
    <col min="12517" max="12517" width="5.6640625" style="16"/>
    <col min="12518" max="12519" width="6.33203125" style="16" bestFit="1" customWidth="1"/>
    <col min="12520" max="12537" width="5.6640625" style="16"/>
    <col min="12538" max="12538" width="6.5546875" style="16" bestFit="1" customWidth="1"/>
    <col min="12539" max="12539" width="18.6640625" style="16" customWidth="1"/>
    <col min="12540" max="12540" width="4.33203125" style="16" customWidth="1"/>
    <col min="12541" max="12541" width="10.6640625" style="16" customWidth="1"/>
    <col min="12542" max="12553" width="9.5546875" style="16" customWidth="1"/>
    <col min="12554" max="12554" width="10.44140625" style="16" customWidth="1"/>
    <col min="12555" max="12555" width="11.44140625" style="16" customWidth="1"/>
    <col min="12556" max="12751" width="5.6640625" style="16"/>
    <col min="12752" max="12752" width="9.5546875" style="16" customWidth="1"/>
    <col min="12753" max="12753" width="6.5546875" style="16" bestFit="1" customWidth="1"/>
    <col min="12754" max="12754" width="5.6640625" style="16"/>
    <col min="12755" max="12765" width="7.6640625" style="16" customWidth="1"/>
    <col min="12766" max="12766" width="4.6640625" style="16" customWidth="1"/>
    <col min="12767" max="12767" width="7.6640625" style="16" customWidth="1"/>
    <col min="12768" max="12768" width="6.33203125" style="16" customWidth="1"/>
    <col min="12769" max="12769" width="47.6640625" style="16" bestFit="1" customWidth="1"/>
    <col min="12770" max="12771" width="6.33203125" style="16" bestFit="1" customWidth="1"/>
    <col min="12772" max="12772" width="6.6640625" style="16" bestFit="1" customWidth="1"/>
    <col min="12773" max="12773" width="5.6640625" style="16"/>
    <col min="12774" max="12775" width="6.33203125" style="16" bestFit="1" customWidth="1"/>
    <col min="12776" max="12793" width="5.6640625" style="16"/>
    <col min="12794" max="12794" width="6.5546875" style="16" bestFit="1" customWidth="1"/>
    <col min="12795" max="12795" width="18.6640625" style="16" customWidth="1"/>
    <col min="12796" max="12796" width="4.33203125" style="16" customWidth="1"/>
    <col min="12797" max="12797" width="10.6640625" style="16" customWidth="1"/>
    <col min="12798" max="12809" width="9.5546875" style="16" customWidth="1"/>
    <col min="12810" max="12810" width="10.44140625" style="16" customWidth="1"/>
    <col min="12811" max="12811" width="11.44140625" style="16" customWidth="1"/>
    <col min="12812" max="13007" width="5.6640625" style="16"/>
    <col min="13008" max="13008" width="9.5546875" style="16" customWidth="1"/>
    <col min="13009" max="13009" width="6.5546875" style="16" bestFit="1" customWidth="1"/>
    <col min="13010" max="13010" width="5.6640625" style="16"/>
    <col min="13011" max="13021" width="7.6640625" style="16" customWidth="1"/>
    <col min="13022" max="13022" width="4.6640625" style="16" customWidth="1"/>
    <col min="13023" max="13023" width="7.6640625" style="16" customWidth="1"/>
    <col min="13024" max="13024" width="6.33203125" style="16" customWidth="1"/>
    <col min="13025" max="13025" width="47.6640625" style="16" bestFit="1" customWidth="1"/>
    <col min="13026" max="13027" width="6.33203125" style="16" bestFit="1" customWidth="1"/>
    <col min="13028" max="13028" width="6.6640625" style="16" bestFit="1" customWidth="1"/>
    <col min="13029" max="13029" width="5.6640625" style="16"/>
    <col min="13030" max="13031" width="6.33203125" style="16" bestFit="1" customWidth="1"/>
    <col min="13032" max="13049" width="5.6640625" style="16"/>
    <col min="13050" max="13050" width="6.5546875" style="16" bestFit="1" customWidth="1"/>
    <col min="13051" max="13051" width="18.6640625" style="16" customWidth="1"/>
    <col min="13052" max="13052" width="4.33203125" style="16" customWidth="1"/>
    <col min="13053" max="13053" width="10.6640625" style="16" customWidth="1"/>
    <col min="13054" max="13065" width="9.5546875" style="16" customWidth="1"/>
    <col min="13066" max="13066" width="10.44140625" style="16" customWidth="1"/>
    <col min="13067" max="13067" width="11.44140625" style="16" customWidth="1"/>
    <col min="13068" max="13263" width="5.6640625" style="16"/>
    <col min="13264" max="13264" width="9.5546875" style="16" customWidth="1"/>
    <col min="13265" max="13265" width="6.5546875" style="16" bestFit="1" customWidth="1"/>
    <col min="13266" max="13266" width="5.6640625" style="16"/>
    <col min="13267" max="13277" width="7.6640625" style="16" customWidth="1"/>
    <col min="13278" max="13278" width="4.6640625" style="16" customWidth="1"/>
    <col min="13279" max="13279" width="7.6640625" style="16" customWidth="1"/>
    <col min="13280" max="13280" width="6.33203125" style="16" customWidth="1"/>
    <col min="13281" max="13281" width="47.6640625" style="16" bestFit="1" customWidth="1"/>
    <col min="13282" max="13283" width="6.33203125" style="16" bestFit="1" customWidth="1"/>
    <col min="13284" max="13284" width="6.6640625" style="16" bestFit="1" customWidth="1"/>
    <col min="13285" max="13285" width="5.6640625" style="16"/>
    <col min="13286" max="13287" width="6.33203125" style="16" bestFit="1" customWidth="1"/>
    <col min="13288" max="13305" width="5.6640625" style="16"/>
    <col min="13306" max="13306" width="6.5546875" style="16" bestFit="1" customWidth="1"/>
    <col min="13307" max="13307" width="18.6640625" style="16" customWidth="1"/>
    <col min="13308" max="13308" width="4.33203125" style="16" customWidth="1"/>
    <col min="13309" max="13309" width="10.6640625" style="16" customWidth="1"/>
    <col min="13310" max="13321" width="9.5546875" style="16" customWidth="1"/>
    <col min="13322" max="13322" width="10.44140625" style="16" customWidth="1"/>
    <col min="13323" max="13323" width="11.44140625" style="16" customWidth="1"/>
    <col min="13324" max="13519" width="5.6640625" style="16"/>
    <col min="13520" max="13520" width="9.5546875" style="16" customWidth="1"/>
    <col min="13521" max="13521" width="6.5546875" style="16" bestFit="1" customWidth="1"/>
    <col min="13522" max="13522" width="5.6640625" style="16"/>
    <col min="13523" max="13533" width="7.6640625" style="16" customWidth="1"/>
    <col min="13534" max="13534" width="4.6640625" style="16" customWidth="1"/>
    <col min="13535" max="13535" width="7.6640625" style="16" customWidth="1"/>
    <col min="13536" max="13536" width="6.33203125" style="16" customWidth="1"/>
    <col min="13537" max="13537" width="47.6640625" style="16" bestFit="1" customWidth="1"/>
    <col min="13538" max="13539" width="6.33203125" style="16" bestFit="1" customWidth="1"/>
    <col min="13540" max="13540" width="6.6640625" style="16" bestFit="1" customWidth="1"/>
    <col min="13541" max="13541" width="5.6640625" style="16"/>
    <col min="13542" max="13543" width="6.33203125" style="16" bestFit="1" customWidth="1"/>
    <col min="13544" max="13561" width="5.6640625" style="16"/>
    <col min="13562" max="13562" width="6.5546875" style="16" bestFit="1" customWidth="1"/>
    <col min="13563" max="13563" width="18.6640625" style="16" customWidth="1"/>
    <col min="13564" max="13564" width="4.33203125" style="16" customWidth="1"/>
    <col min="13565" max="13565" width="10.6640625" style="16" customWidth="1"/>
    <col min="13566" max="13577" width="9.5546875" style="16" customWidth="1"/>
    <col min="13578" max="13578" width="10.44140625" style="16" customWidth="1"/>
    <col min="13579" max="13579" width="11.44140625" style="16" customWidth="1"/>
    <col min="13580" max="13775" width="5.6640625" style="16"/>
    <col min="13776" max="13776" width="9.5546875" style="16" customWidth="1"/>
    <col min="13777" max="13777" width="6.5546875" style="16" bestFit="1" customWidth="1"/>
    <col min="13778" max="13778" width="5.6640625" style="16"/>
    <col min="13779" max="13789" width="7.6640625" style="16" customWidth="1"/>
    <col min="13790" max="13790" width="4.6640625" style="16" customWidth="1"/>
    <col min="13791" max="13791" width="7.6640625" style="16" customWidth="1"/>
    <col min="13792" max="13792" width="6.33203125" style="16" customWidth="1"/>
    <col min="13793" max="13793" width="47.6640625" style="16" bestFit="1" customWidth="1"/>
    <col min="13794" max="13795" width="6.33203125" style="16" bestFit="1" customWidth="1"/>
    <col min="13796" max="13796" width="6.6640625" style="16" bestFit="1" customWidth="1"/>
    <col min="13797" max="13797" width="5.6640625" style="16"/>
    <col min="13798" max="13799" width="6.33203125" style="16" bestFit="1" customWidth="1"/>
    <col min="13800" max="13817" width="5.6640625" style="16"/>
    <col min="13818" max="13818" width="6.5546875" style="16" bestFit="1" customWidth="1"/>
    <col min="13819" max="13819" width="18.6640625" style="16" customWidth="1"/>
    <col min="13820" max="13820" width="4.33203125" style="16" customWidth="1"/>
    <col min="13821" max="13821" width="10.6640625" style="16" customWidth="1"/>
    <col min="13822" max="13833" width="9.5546875" style="16" customWidth="1"/>
    <col min="13834" max="13834" width="10.44140625" style="16" customWidth="1"/>
    <col min="13835" max="13835" width="11.44140625" style="16" customWidth="1"/>
    <col min="13836" max="14031" width="5.6640625" style="16"/>
    <col min="14032" max="14032" width="9.5546875" style="16" customWidth="1"/>
    <col min="14033" max="14033" width="6.5546875" style="16" bestFit="1" customWidth="1"/>
    <col min="14034" max="14034" width="5.6640625" style="16"/>
    <col min="14035" max="14045" width="7.6640625" style="16" customWidth="1"/>
    <col min="14046" max="14046" width="4.6640625" style="16" customWidth="1"/>
    <col min="14047" max="14047" width="7.6640625" style="16" customWidth="1"/>
    <col min="14048" max="14048" width="6.33203125" style="16" customWidth="1"/>
    <col min="14049" max="14049" width="47.6640625" style="16" bestFit="1" customWidth="1"/>
    <col min="14050" max="14051" width="6.33203125" style="16" bestFit="1" customWidth="1"/>
    <col min="14052" max="14052" width="6.6640625" style="16" bestFit="1" customWidth="1"/>
    <col min="14053" max="14053" width="5.6640625" style="16"/>
    <col min="14054" max="14055" width="6.33203125" style="16" bestFit="1" customWidth="1"/>
    <col min="14056" max="14073" width="5.6640625" style="16"/>
    <col min="14074" max="14074" width="6.5546875" style="16" bestFit="1" customWidth="1"/>
    <col min="14075" max="14075" width="18.6640625" style="16" customWidth="1"/>
    <col min="14076" max="14076" width="4.33203125" style="16" customWidth="1"/>
    <col min="14077" max="14077" width="10.6640625" style="16" customWidth="1"/>
    <col min="14078" max="14089" width="9.5546875" style="16" customWidth="1"/>
    <col min="14090" max="14090" width="10.44140625" style="16" customWidth="1"/>
    <col min="14091" max="14091" width="11.44140625" style="16" customWidth="1"/>
    <col min="14092" max="14287" width="5.6640625" style="16"/>
    <col min="14288" max="14288" width="9.5546875" style="16" customWidth="1"/>
    <col min="14289" max="14289" width="6.5546875" style="16" bestFit="1" customWidth="1"/>
    <col min="14290" max="14290" width="5.6640625" style="16"/>
    <col min="14291" max="14301" width="7.6640625" style="16" customWidth="1"/>
    <col min="14302" max="14302" width="4.6640625" style="16" customWidth="1"/>
    <col min="14303" max="14303" width="7.6640625" style="16" customWidth="1"/>
    <col min="14304" max="14304" width="6.33203125" style="16" customWidth="1"/>
    <col min="14305" max="14305" width="47.6640625" style="16" bestFit="1" customWidth="1"/>
    <col min="14306" max="14307" width="6.33203125" style="16" bestFit="1" customWidth="1"/>
    <col min="14308" max="14308" width="6.6640625" style="16" bestFit="1" customWidth="1"/>
    <col min="14309" max="14309" width="5.6640625" style="16"/>
    <col min="14310" max="14311" width="6.33203125" style="16" bestFit="1" customWidth="1"/>
    <col min="14312" max="14329" width="5.6640625" style="16"/>
    <col min="14330" max="14330" width="6.5546875" style="16" bestFit="1" customWidth="1"/>
    <col min="14331" max="14331" width="18.6640625" style="16" customWidth="1"/>
    <col min="14332" max="14332" width="4.33203125" style="16" customWidth="1"/>
    <col min="14333" max="14333" width="10.6640625" style="16" customWidth="1"/>
    <col min="14334" max="14345" width="9.5546875" style="16" customWidth="1"/>
    <col min="14346" max="14346" width="10.44140625" style="16" customWidth="1"/>
    <col min="14347" max="14347" width="11.44140625" style="16" customWidth="1"/>
    <col min="14348" max="14543" width="5.6640625" style="16"/>
    <col min="14544" max="14544" width="9.5546875" style="16" customWidth="1"/>
    <col min="14545" max="14545" width="6.5546875" style="16" bestFit="1" customWidth="1"/>
    <col min="14546" max="14546" width="5.6640625" style="16"/>
    <col min="14547" max="14557" width="7.6640625" style="16" customWidth="1"/>
    <col min="14558" max="14558" width="4.6640625" style="16" customWidth="1"/>
    <col min="14559" max="14559" width="7.6640625" style="16" customWidth="1"/>
    <col min="14560" max="14560" width="6.33203125" style="16" customWidth="1"/>
    <col min="14561" max="14561" width="47.6640625" style="16" bestFit="1" customWidth="1"/>
    <col min="14562" max="14563" width="6.33203125" style="16" bestFit="1" customWidth="1"/>
    <col min="14564" max="14564" width="6.6640625" style="16" bestFit="1" customWidth="1"/>
    <col min="14565" max="14565" width="5.6640625" style="16"/>
    <col min="14566" max="14567" width="6.33203125" style="16" bestFit="1" customWidth="1"/>
    <col min="14568" max="14585" width="5.6640625" style="16"/>
    <col min="14586" max="14586" width="6.5546875" style="16" bestFit="1" customWidth="1"/>
    <col min="14587" max="14587" width="18.6640625" style="16" customWidth="1"/>
    <col min="14588" max="14588" width="4.33203125" style="16" customWidth="1"/>
    <col min="14589" max="14589" width="10.6640625" style="16" customWidth="1"/>
    <col min="14590" max="14601" width="9.5546875" style="16" customWidth="1"/>
    <col min="14602" max="14602" width="10.44140625" style="16" customWidth="1"/>
    <col min="14603" max="14603" width="11.44140625" style="16" customWidth="1"/>
    <col min="14604" max="14799" width="5.6640625" style="16"/>
    <col min="14800" max="14800" width="9.5546875" style="16" customWidth="1"/>
    <col min="14801" max="14801" width="6.5546875" style="16" bestFit="1" customWidth="1"/>
    <col min="14802" max="14802" width="5.6640625" style="16"/>
    <col min="14803" max="14813" width="7.6640625" style="16" customWidth="1"/>
    <col min="14814" max="14814" width="4.6640625" style="16" customWidth="1"/>
    <col min="14815" max="14815" width="7.6640625" style="16" customWidth="1"/>
    <col min="14816" max="14816" width="6.33203125" style="16" customWidth="1"/>
    <col min="14817" max="14817" width="47.6640625" style="16" bestFit="1" customWidth="1"/>
    <col min="14818" max="14819" width="6.33203125" style="16" bestFit="1" customWidth="1"/>
    <col min="14820" max="14820" width="6.6640625" style="16" bestFit="1" customWidth="1"/>
    <col min="14821" max="14821" width="5.6640625" style="16"/>
    <col min="14822" max="14823" width="6.33203125" style="16" bestFit="1" customWidth="1"/>
    <col min="14824" max="14841" width="5.6640625" style="16"/>
    <col min="14842" max="14842" width="6.5546875" style="16" bestFit="1" customWidth="1"/>
    <col min="14843" max="14843" width="18.6640625" style="16" customWidth="1"/>
    <col min="14844" max="14844" width="4.33203125" style="16" customWidth="1"/>
    <col min="14845" max="14845" width="10.6640625" style="16" customWidth="1"/>
    <col min="14846" max="14857" width="9.5546875" style="16" customWidth="1"/>
    <col min="14858" max="14858" width="10.44140625" style="16" customWidth="1"/>
    <col min="14859" max="14859" width="11.44140625" style="16" customWidth="1"/>
    <col min="14860" max="15055" width="5.6640625" style="16"/>
    <col min="15056" max="15056" width="9.5546875" style="16" customWidth="1"/>
    <col min="15057" max="15057" width="6.5546875" style="16" bestFit="1" customWidth="1"/>
    <col min="15058" max="15058" width="5.6640625" style="16"/>
    <col min="15059" max="15069" width="7.6640625" style="16" customWidth="1"/>
    <col min="15070" max="15070" width="4.6640625" style="16" customWidth="1"/>
    <col min="15071" max="15071" width="7.6640625" style="16" customWidth="1"/>
    <col min="15072" max="15072" width="6.33203125" style="16" customWidth="1"/>
    <col min="15073" max="15073" width="47.6640625" style="16" bestFit="1" customWidth="1"/>
    <col min="15074" max="15075" width="6.33203125" style="16" bestFit="1" customWidth="1"/>
    <col min="15076" max="15076" width="6.6640625" style="16" bestFit="1" customWidth="1"/>
    <col min="15077" max="15077" width="5.6640625" style="16"/>
    <col min="15078" max="15079" width="6.33203125" style="16" bestFit="1" customWidth="1"/>
    <col min="15080" max="15097" width="5.6640625" style="16"/>
    <col min="15098" max="15098" width="6.5546875" style="16" bestFit="1" customWidth="1"/>
    <col min="15099" max="15099" width="18.6640625" style="16" customWidth="1"/>
    <col min="15100" max="15100" width="4.33203125" style="16" customWidth="1"/>
    <col min="15101" max="15101" width="10.6640625" style="16" customWidth="1"/>
    <col min="15102" max="15113" width="9.5546875" style="16" customWidth="1"/>
    <col min="15114" max="15114" width="10.44140625" style="16" customWidth="1"/>
    <col min="15115" max="15115" width="11.44140625" style="16" customWidth="1"/>
    <col min="15116" max="15311" width="5.6640625" style="16"/>
    <col min="15312" max="15312" width="9.5546875" style="16" customWidth="1"/>
    <col min="15313" max="15313" width="6.5546875" style="16" bestFit="1" customWidth="1"/>
    <col min="15314" max="15314" width="5.6640625" style="16"/>
    <col min="15315" max="15325" width="7.6640625" style="16" customWidth="1"/>
    <col min="15326" max="15326" width="4.6640625" style="16" customWidth="1"/>
    <col min="15327" max="15327" width="7.6640625" style="16" customWidth="1"/>
    <col min="15328" max="15328" width="6.33203125" style="16" customWidth="1"/>
    <col min="15329" max="15329" width="47.6640625" style="16" bestFit="1" customWidth="1"/>
    <col min="15330" max="15331" width="6.33203125" style="16" bestFit="1" customWidth="1"/>
    <col min="15332" max="15332" width="6.6640625" style="16" bestFit="1" customWidth="1"/>
    <col min="15333" max="15333" width="5.6640625" style="16"/>
    <col min="15334" max="15335" width="6.33203125" style="16" bestFit="1" customWidth="1"/>
    <col min="15336" max="15353" width="5.6640625" style="16"/>
    <col min="15354" max="15354" width="6.5546875" style="16" bestFit="1" customWidth="1"/>
    <col min="15355" max="15355" width="18.6640625" style="16" customWidth="1"/>
    <col min="15356" max="15356" width="4.33203125" style="16" customWidth="1"/>
    <col min="15357" max="15357" width="10.6640625" style="16" customWidth="1"/>
    <col min="15358" max="15369" width="9.5546875" style="16" customWidth="1"/>
    <col min="15370" max="15370" width="10.44140625" style="16" customWidth="1"/>
    <col min="15371" max="15371" width="11.44140625" style="16" customWidth="1"/>
    <col min="15372" max="15567" width="5.6640625" style="16"/>
    <col min="15568" max="15568" width="9.5546875" style="16" customWidth="1"/>
    <col min="15569" max="15569" width="6.5546875" style="16" bestFit="1" customWidth="1"/>
    <col min="15570" max="15570" width="5.6640625" style="16"/>
    <col min="15571" max="15581" width="7.6640625" style="16" customWidth="1"/>
    <col min="15582" max="15582" width="4.6640625" style="16" customWidth="1"/>
    <col min="15583" max="15583" width="7.6640625" style="16" customWidth="1"/>
    <col min="15584" max="15584" width="6.33203125" style="16" customWidth="1"/>
    <col min="15585" max="15585" width="47.6640625" style="16" bestFit="1" customWidth="1"/>
    <col min="15586" max="15587" width="6.33203125" style="16" bestFit="1" customWidth="1"/>
    <col min="15588" max="15588" width="6.6640625" style="16" bestFit="1" customWidth="1"/>
    <col min="15589" max="15589" width="5.6640625" style="16"/>
    <col min="15590" max="15591" width="6.33203125" style="16" bestFit="1" customWidth="1"/>
    <col min="15592" max="15609" width="5.6640625" style="16"/>
    <col min="15610" max="15610" width="6.5546875" style="16" bestFit="1" customWidth="1"/>
    <col min="15611" max="15611" width="18.6640625" style="16" customWidth="1"/>
    <col min="15612" max="15612" width="4.33203125" style="16" customWidth="1"/>
    <col min="15613" max="15613" width="10.6640625" style="16" customWidth="1"/>
    <col min="15614" max="15625" width="9.5546875" style="16" customWidth="1"/>
    <col min="15626" max="15626" width="10.44140625" style="16" customWidth="1"/>
    <col min="15627" max="15627" width="11.44140625" style="16" customWidth="1"/>
    <col min="15628" max="15823" width="5.6640625" style="16"/>
    <col min="15824" max="15824" width="9.5546875" style="16" customWidth="1"/>
    <col min="15825" max="15825" width="6.5546875" style="16" bestFit="1" customWidth="1"/>
    <col min="15826" max="15826" width="5.6640625" style="16"/>
    <col min="15827" max="15837" width="7.6640625" style="16" customWidth="1"/>
    <col min="15838" max="15838" width="4.6640625" style="16" customWidth="1"/>
    <col min="15839" max="15839" width="7.6640625" style="16" customWidth="1"/>
    <col min="15840" max="15840" width="6.33203125" style="16" customWidth="1"/>
    <col min="15841" max="15841" width="47.6640625" style="16" bestFit="1" customWidth="1"/>
    <col min="15842" max="15843" width="6.33203125" style="16" bestFit="1" customWidth="1"/>
    <col min="15844" max="15844" width="6.6640625" style="16" bestFit="1" customWidth="1"/>
    <col min="15845" max="15845" width="5.6640625" style="16"/>
    <col min="15846" max="15847" width="6.33203125" style="16" bestFit="1" customWidth="1"/>
    <col min="15848" max="15865" width="5.6640625" style="16"/>
    <col min="15866" max="15866" width="6.5546875" style="16" bestFit="1" customWidth="1"/>
    <col min="15867" max="15867" width="18.6640625" style="16" customWidth="1"/>
    <col min="15868" max="15868" width="4.33203125" style="16" customWidth="1"/>
    <col min="15869" max="15869" width="10.6640625" style="16" customWidth="1"/>
    <col min="15870" max="15881" width="9.5546875" style="16" customWidth="1"/>
    <col min="15882" max="15882" width="10.44140625" style="16" customWidth="1"/>
    <col min="15883" max="15883" width="11.44140625" style="16" customWidth="1"/>
    <col min="15884" max="16079" width="5.6640625" style="16"/>
    <col min="16080" max="16080" width="9.5546875" style="16" customWidth="1"/>
    <col min="16081" max="16081" width="6.5546875" style="16" bestFit="1" customWidth="1"/>
    <col min="16082" max="16082" width="5.6640625" style="16"/>
    <col min="16083" max="16093" width="7.6640625" style="16" customWidth="1"/>
    <col min="16094" max="16094" width="4.6640625" style="16" customWidth="1"/>
    <col min="16095" max="16095" width="7.6640625" style="16" customWidth="1"/>
    <col min="16096" max="16096" width="6.33203125" style="16" customWidth="1"/>
    <col min="16097" max="16097" width="47.6640625" style="16" bestFit="1" customWidth="1"/>
    <col min="16098" max="16099" width="6.33203125" style="16" bestFit="1" customWidth="1"/>
    <col min="16100" max="16100" width="6.6640625" style="16" bestFit="1" customWidth="1"/>
    <col min="16101" max="16101" width="5.6640625" style="16"/>
    <col min="16102" max="16103" width="6.33203125" style="16" bestFit="1" customWidth="1"/>
    <col min="16104" max="16121" width="5.6640625" style="16"/>
    <col min="16122" max="16122" width="6.5546875" style="16" bestFit="1" customWidth="1"/>
    <col min="16123" max="16123" width="18.6640625" style="16" customWidth="1"/>
    <col min="16124" max="16124" width="4.33203125" style="16" customWidth="1"/>
    <col min="16125" max="16125" width="10.6640625" style="16" customWidth="1"/>
    <col min="16126" max="16137" width="9.5546875" style="16" customWidth="1"/>
    <col min="16138" max="16138" width="10.44140625" style="16" customWidth="1"/>
    <col min="16139" max="16139" width="11.44140625" style="16" customWidth="1"/>
    <col min="16140" max="16384" width="5.6640625" style="16"/>
  </cols>
  <sheetData>
    <row r="1" spans="1:24" ht="13.95" customHeight="1" thickBot="1" x14ac:dyDescent="0.3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6"/>
      <c r="S1" s="16"/>
      <c r="T1" s="16"/>
      <c r="U1" s="16"/>
      <c r="V1" s="16"/>
      <c r="W1" s="16"/>
      <c r="X1" s="16"/>
    </row>
    <row r="2" spans="1:24" ht="14.25" customHeight="1" thickTop="1" thickBot="1" x14ac:dyDescent="0.3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6"/>
      <c r="S2" s="16"/>
      <c r="T2" s="16"/>
      <c r="U2" s="16"/>
      <c r="V2" s="16"/>
      <c r="W2" s="16"/>
      <c r="X2" s="16"/>
    </row>
    <row r="3" spans="1:24" ht="14.25" customHeight="1" thickTop="1" thickBot="1" x14ac:dyDescent="0.3">
      <c r="A3" s="17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6"/>
      <c r="S3" s="16"/>
      <c r="T3" s="16"/>
      <c r="U3" s="16"/>
      <c r="V3" s="16"/>
      <c r="W3" s="16"/>
      <c r="X3" s="16"/>
    </row>
    <row r="4" spans="1:24" ht="14.25" customHeight="1" thickTop="1" thickBot="1" x14ac:dyDescent="0.3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6"/>
      <c r="S4" s="16"/>
      <c r="T4" s="16"/>
      <c r="U4" s="16"/>
      <c r="V4" s="16"/>
      <c r="W4" s="16"/>
      <c r="X4" s="16"/>
    </row>
    <row r="5" spans="1:24" ht="14.25" customHeight="1" thickTop="1" thickBot="1" x14ac:dyDescent="0.3">
      <c r="A5" s="584" t="s">
        <v>69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5"/>
      <c r="P5" s="18"/>
      <c r="Q5" s="18"/>
      <c r="R5" s="16"/>
      <c r="S5" s="16"/>
      <c r="T5" s="16"/>
      <c r="U5" s="16"/>
      <c r="V5" s="16"/>
      <c r="W5" s="16"/>
      <c r="X5" s="16"/>
    </row>
    <row r="6" spans="1:24" ht="16.5" customHeight="1" thickTop="1" thickBot="1" x14ac:dyDescent="0.3">
      <c r="A6" s="586"/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7"/>
      <c r="P6" s="18"/>
      <c r="Q6" s="18"/>
      <c r="R6" s="16"/>
      <c r="S6" s="16"/>
      <c r="T6" s="16"/>
      <c r="U6" s="16"/>
      <c r="V6" s="16"/>
      <c r="W6" s="16"/>
      <c r="X6" s="16"/>
    </row>
    <row r="7" spans="1:24" ht="16.5" customHeight="1" thickTop="1" thickBot="1" x14ac:dyDescent="0.45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60"/>
      <c r="P7" s="12"/>
      <c r="Q7" s="12"/>
      <c r="R7" s="16"/>
      <c r="S7" s="16"/>
      <c r="T7" s="16"/>
      <c r="U7" s="16"/>
      <c r="V7" s="16"/>
      <c r="W7" s="16"/>
      <c r="X7" s="16"/>
    </row>
    <row r="8" spans="1:24" ht="19.95" customHeight="1" thickTop="1" thickBot="1" x14ac:dyDescent="0.45">
      <c r="A8" s="163"/>
      <c r="B8" s="164" t="s">
        <v>212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521" t="s">
        <v>302</v>
      </c>
      <c r="P8" s="12"/>
      <c r="Q8" s="12"/>
      <c r="R8" s="16"/>
      <c r="S8" s="16"/>
      <c r="T8" s="16"/>
      <c r="U8" s="16"/>
      <c r="V8" s="16"/>
      <c r="W8" s="16"/>
      <c r="X8" s="16"/>
    </row>
    <row r="9" spans="1:24" ht="16.5" customHeight="1" thickTop="1" thickBot="1" x14ac:dyDescent="0.3">
      <c r="A9" s="167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6"/>
      <c r="S9" s="16"/>
      <c r="T9" s="16"/>
      <c r="U9" s="16"/>
      <c r="V9" s="16"/>
      <c r="W9" s="16"/>
      <c r="X9" s="16"/>
    </row>
    <row r="10" spans="1:24" ht="16.5" customHeight="1" thickTop="1" thickBot="1" x14ac:dyDescent="0.4">
      <c r="A10" s="159"/>
      <c r="B10" s="168" t="s">
        <v>311</v>
      </c>
      <c r="C10" s="12"/>
      <c r="D10" s="12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6"/>
      <c r="S10" s="16"/>
      <c r="T10" s="16"/>
      <c r="U10" s="16"/>
      <c r="V10" s="16"/>
      <c r="W10" s="16"/>
      <c r="X10" s="16"/>
    </row>
    <row r="11" spans="1:24" ht="8.6999999999999993" customHeight="1" thickTop="1" thickBot="1" x14ac:dyDescent="0.4">
      <c r="A11" s="18"/>
      <c r="B11" s="56"/>
      <c r="C11" s="18"/>
      <c r="D11" s="522"/>
      <c r="E11" s="524"/>
      <c r="F11" s="525"/>
      <c r="G11" s="526"/>
      <c r="H11" s="526"/>
      <c r="I11" s="526"/>
      <c r="J11" s="526"/>
      <c r="K11" s="526"/>
      <c r="L11" s="526"/>
      <c r="M11" s="526"/>
      <c r="N11" s="527"/>
      <c r="R11" s="16"/>
      <c r="S11" s="16"/>
      <c r="T11" s="16"/>
      <c r="U11" s="16"/>
      <c r="V11" s="16"/>
      <c r="W11" s="16"/>
      <c r="X11" s="16"/>
    </row>
    <row r="12" spans="1:24" ht="14.25" customHeight="1" thickTop="1" thickBot="1" x14ac:dyDescent="0.4">
      <c r="A12" s="18"/>
      <c r="B12" s="97"/>
      <c r="C12" s="97"/>
      <c r="D12" s="97"/>
      <c r="E12" s="598" t="s">
        <v>170</v>
      </c>
      <c r="F12" s="599"/>
      <c r="G12" s="599"/>
      <c r="H12" s="599"/>
      <c r="I12" s="599"/>
      <c r="J12" s="599"/>
      <c r="K12" s="599"/>
      <c r="L12" s="599"/>
      <c r="M12" s="599"/>
      <c r="N12" s="600"/>
      <c r="O12" s="74"/>
      <c r="P12" s="74"/>
      <c r="Q12" s="75"/>
      <c r="R12" s="16"/>
      <c r="S12" s="16"/>
      <c r="T12" s="16"/>
      <c r="U12" s="16"/>
      <c r="V12" s="16"/>
      <c r="W12" s="16"/>
      <c r="X12" s="16"/>
    </row>
    <row r="13" spans="1:24" s="14" customFormat="1" ht="15" customHeight="1" thickTop="1" x14ac:dyDescent="0.3">
      <c r="B13" s="152"/>
      <c r="C13" s="152"/>
      <c r="D13" s="152"/>
      <c r="E13" s="199" t="s">
        <v>0</v>
      </c>
      <c r="F13" s="200" t="s">
        <v>1</v>
      </c>
      <c r="G13" s="200" t="s">
        <v>2</v>
      </c>
      <c r="H13" s="200" t="s">
        <v>3</v>
      </c>
      <c r="I13" s="200" t="s">
        <v>4</v>
      </c>
      <c r="J13" s="200" t="s">
        <v>5</v>
      </c>
      <c r="K13" s="200" t="s">
        <v>6</v>
      </c>
      <c r="L13" s="200" t="s">
        <v>7</v>
      </c>
      <c r="M13" s="201" t="s">
        <v>8</v>
      </c>
      <c r="N13" s="202">
        <v>2015</v>
      </c>
      <c r="O13" s="73"/>
      <c r="P13" s="73"/>
      <c r="Q13" s="73"/>
    </row>
    <row r="14" spans="1:24" ht="15.6" x14ac:dyDescent="0.3">
      <c r="B14" s="204" t="s">
        <v>15</v>
      </c>
      <c r="C14" s="205"/>
      <c r="D14" s="206"/>
      <c r="E14" s="171">
        <v>74.400000000000006</v>
      </c>
      <c r="F14" s="172">
        <v>92.7</v>
      </c>
      <c r="G14" s="172">
        <v>94.1</v>
      </c>
      <c r="H14" s="172">
        <v>94.5</v>
      </c>
      <c r="I14" s="173">
        <v>94.6</v>
      </c>
      <c r="J14" s="174">
        <v>95.6</v>
      </c>
      <c r="K14" s="172">
        <v>96.1</v>
      </c>
      <c r="L14" s="174">
        <v>95.2</v>
      </c>
      <c r="M14" s="172">
        <v>93.8</v>
      </c>
      <c r="N14" s="175">
        <v>95.1</v>
      </c>
      <c r="O14" s="103"/>
      <c r="P14" s="33"/>
      <c r="Q14" s="73"/>
    </row>
    <row r="15" spans="1:24" ht="15.6" x14ac:dyDescent="0.3">
      <c r="B15" s="207" t="s">
        <v>16</v>
      </c>
      <c r="C15" s="208"/>
      <c r="D15" s="208"/>
      <c r="E15" s="171">
        <f t="shared" ref="E15:M15" si="0">100-E14</f>
        <v>25.599999999999994</v>
      </c>
      <c r="F15" s="172">
        <f t="shared" si="0"/>
        <v>7.2999999999999972</v>
      </c>
      <c r="G15" s="172">
        <f t="shared" si="0"/>
        <v>5.9000000000000057</v>
      </c>
      <c r="H15" s="172">
        <f t="shared" si="0"/>
        <v>5.5</v>
      </c>
      <c r="I15" s="173">
        <f t="shared" si="0"/>
        <v>5.4000000000000057</v>
      </c>
      <c r="J15" s="174">
        <f t="shared" si="0"/>
        <v>4.4000000000000057</v>
      </c>
      <c r="K15" s="172">
        <f t="shared" si="0"/>
        <v>3.9000000000000057</v>
      </c>
      <c r="L15" s="174">
        <f t="shared" si="0"/>
        <v>4.7999999999999972</v>
      </c>
      <c r="M15" s="172">
        <f t="shared" si="0"/>
        <v>6.2000000000000028</v>
      </c>
      <c r="N15" s="175">
        <f>100-N14</f>
        <v>4.9000000000000057</v>
      </c>
      <c r="O15" s="153"/>
      <c r="P15" s="154"/>
      <c r="Q15" s="73"/>
    </row>
    <row r="16" spans="1:24" ht="14.4" x14ac:dyDescent="0.3">
      <c r="A16" s="14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14"/>
      <c r="P16" s="39"/>
      <c r="Q16" s="73"/>
    </row>
    <row r="17" spans="1:17" s="14" customFormat="1" ht="14.4" x14ac:dyDescent="0.3"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14"/>
      <c r="P17" s="39"/>
      <c r="Q17" s="73"/>
    </row>
    <row r="18" spans="1:17" s="14" customFormat="1" ht="14.4" x14ac:dyDescent="0.3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14"/>
      <c r="P18" s="39"/>
      <c r="Q18" s="73"/>
    </row>
    <row r="19" spans="1:17" s="14" customFormat="1" ht="14.4" x14ac:dyDescent="0.3"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14"/>
      <c r="P19" s="39"/>
      <c r="Q19" s="73"/>
    </row>
    <row r="20" spans="1:17" s="14" customFormat="1" ht="14.4" x14ac:dyDescent="0.3"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14"/>
      <c r="P20" s="39"/>
      <c r="Q20" s="73"/>
    </row>
    <row r="21" spans="1:17" s="14" customFormat="1" ht="14.4" x14ac:dyDescent="0.3"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14"/>
      <c r="P21" s="39"/>
      <c r="Q21" s="73"/>
    </row>
    <row r="22" spans="1:17" s="14" customFormat="1" ht="14.4" x14ac:dyDescent="0.3"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14"/>
      <c r="P22" s="39"/>
      <c r="Q22" s="73"/>
    </row>
    <row r="23" spans="1:17" s="14" customFormat="1" ht="14.4" x14ac:dyDescent="0.3"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14"/>
      <c r="P23" s="39"/>
      <c r="Q23" s="73"/>
    </row>
    <row r="24" spans="1:17" s="14" customFormat="1" ht="7.2" customHeight="1" thickBot="1" x14ac:dyDescent="0.35">
      <c r="B24" s="156"/>
      <c r="C24" s="156"/>
      <c r="D24" s="156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76"/>
      <c r="Q24" s="16"/>
    </row>
    <row r="25" spans="1:17" s="14" customFormat="1" ht="18.600000000000001" thickTop="1" x14ac:dyDescent="0.3">
      <c r="B25" s="97"/>
      <c r="C25" s="97"/>
      <c r="D25" s="97"/>
      <c r="E25" s="591" t="s">
        <v>171</v>
      </c>
      <c r="F25" s="592"/>
      <c r="G25" s="592"/>
      <c r="H25" s="592"/>
      <c r="I25" s="592"/>
      <c r="J25" s="592"/>
      <c r="K25" s="592"/>
      <c r="L25" s="592"/>
      <c r="M25" s="592"/>
      <c r="N25" s="593"/>
      <c r="O25" s="57"/>
      <c r="Q25" s="16"/>
    </row>
    <row r="26" spans="1:17" s="14" customFormat="1" ht="18" x14ac:dyDescent="0.3">
      <c r="B26" s="152"/>
      <c r="C26" s="152"/>
      <c r="D26" s="152"/>
      <c r="E26" s="199" t="s">
        <v>0</v>
      </c>
      <c r="F26" s="200" t="s">
        <v>1</v>
      </c>
      <c r="G26" s="200" t="s">
        <v>2</v>
      </c>
      <c r="H26" s="200" t="s">
        <v>3</v>
      </c>
      <c r="I26" s="200" t="s">
        <v>4</v>
      </c>
      <c r="J26" s="200" t="s">
        <v>5</v>
      </c>
      <c r="K26" s="200" t="s">
        <v>6</v>
      </c>
      <c r="L26" s="200" t="s">
        <v>7</v>
      </c>
      <c r="M26" s="201" t="s">
        <v>8</v>
      </c>
      <c r="N26" s="202">
        <v>2015</v>
      </c>
      <c r="O26" s="57"/>
      <c r="Q26" s="16"/>
    </row>
    <row r="27" spans="1:17" s="14" customFormat="1" ht="15.6" x14ac:dyDescent="0.3">
      <c r="A27" s="64"/>
      <c r="B27" s="209" t="s">
        <v>17</v>
      </c>
      <c r="C27" s="211"/>
      <c r="D27" s="210"/>
      <c r="E27" s="175">
        <v>73.099999999999994</v>
      </c>
      <c r="F27" s="172">
        <v>91.6</v>
      </c>
      <c r="G27" s="172">
        <v>93.9</v>
      </c>
      <c r="H27" s="172">
        <v>94.7</v>
      </c>
      <c r="I27" s="173">
        <v>93.9</v>
      </c>
      <c r="J27" s="174">
        <v>95.1</v>
      </c>
      <c r="K27" s="172">
        <v>95.9</v>
      </c>
      <c r="L27" s="174">
        <v>94.2</v>
      </c>
      <c r="M27" s="172">
        <v>93.9</v>
      </c>
      <c r="N27" s="175">
        <v>95.3</v>
      </c>
      <c r="O27" s="57"/>
      <c r="Q27" s="16"/>
    </row>
    <row r="28" spans="1:17" s="14" customFormat="1" ht="15.6" x14ac:dyDescent="0.3">
      <c r="A28" s="64"/>
      <c r="B28" s="594" t="s">
        <v>18</v>
      </c>
      <c r="C28" s="594"/>
      <c r="D28" s="594"/>
      <c r="E28" s="175">
        <v>75.900000000000006</v>
      </c>
      <c r="F28" s="172">
        <v>93.9</v>
      </c>
      <c r="G28" s="172">
        <v>94.3</v>
      </c>
      <c r="H28" s="172">
        <v>94.3</v>
      </c>
      <c r="I28" s="173">
        <v>95.4</v>
      </c>
      <c r="J28" s="174">
        <v>96.2</v>
      </c>
      <c r="K28" s="172">
        <v>96.3</v>
      </c>
      <c r="L28" s="174">
        <v>96.3</v>
      </c>
      <c r="M28" s="172">
        <v>93.6</v>
      </c>
      <c r="N28" s="175">
        <v>94.9</v>
      </c>
      <c r="O28" s="57"/>
      <c r="Q28" s="16"/>
    </row>
    <row r="29" spans="1:17" s="14" customFormat="1" ht="14.4" x14ac:dyDescent="0.3"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76"/>
      <c r="Q29" s="16"/>
    </row>
    <row r="30" spans="1:17" s="14" customFormat="1" ht="14.4" x14ac:dyDescent="0.3"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76"/>
      <c r="Q30" s="16"/>
    </row>
    <row r="31" spans="1:17" s="14" customFormat="1" ht="14.4" x14ac:dyDescent="0.3"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76"/>
      <c r="Q31" s="16"/>
    </row>
    <row r="32" spans="1:17" s="14" customFormat="1" ht="14.4" x14ac:dyDescent="0.3"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76"/>
      <c r="Q32" s="16"/>
    </row>
    <row r="33" spans="1:24" s="14" customFormat="1" ht="14.4" x14ac:dyDescent="0.3"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76"/>
      <c r="Q33" s="16"/>
    </row>
    <row r="34" spans="1:24" s="14" customFormat="1" ht="14.4" x14ac:dyDescent="0.3"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76"/>
      <c r="Q34" s="16"/>
    </row>
    <row r="35" spans="1:24" s="14" customFormat="1" ht="14.4" x14ac:dyDescent="0.3"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76"/>
      <c r="Q35" s="16"/>
    </row>
    <row r="36" spans="1:24" s="14" customFormat="1" ht="14.4" x14ac:dyDescent="0.3"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76"/>
      <c r="Q36" s="16"/>
    </row>
    <row r="37" spans="1:24" s="14" customFormat="1" ht="14.4" x14ac:dyDescent="0.3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76"/>
      <c r="Q37" s="16"/>
    </row>
    <row r="38" spans="1:24" s="14" customFormat="1" ht="14.4" customHeight="1" thickBot="1" x14ac:dyDescent="0.35"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76"/>
      <c r="Q38" s="16"/>
    </row>
    <row r="39" spans="1:24" ht="14.25" customHeight="1" thickTop="1" thickBot="1" x14ac:dyDescent="0.4">
      <c r="A39" s="18"/>
      <c r="B39" s="97"/>
      <c r="C39" s="97"/>
      <c r="D39" s="97"/>
      <c r="E39" s="581" t="s">
        <v>172</v>
      </c>
      <c r="F39" s="582"/>
      <c r="G39" s="582"/>
      <c r="H39" s="582"/>
      <c r="I39" s="582"/>
      <c r="J39" s="582"/>
      <c r="K39" s="582"/>
      <c r="L39" s="582"/>
      <c r="M39" s="582"/>
      <c r="N39" s="583"/>
      <c r="O39" s="74"/>
      <c r="P39" s="74"/>
      <c r="Q39" s="75"/>
      <c r="R39" s="16"/>
      <c r="S39" s="16"/>
      <c r="T39" s="16"/>
      <c r="U39" s="16"/>
      <c r="V39" s="16"/>
      <c r="W39" s="16"/>
      <c r="X39" s="16"/>
    </row>
    <row r="40" spans="1:24" s="14" customFormat="1" ht="15" customHeight="1" thickTop="1" x14ac:dyDescent="0.3">
      <c r="B40" s="152"/>
      <c r="C40" s="152"/>
      <c r="D40" s="152"/>
      <c r="E40" s="187" t="s">
        <v>0</v>
      </c>
      <c r="F40" s="188" t="s">
        <v>1</v>
      </c>
      <c r="G40" s="188" t="s">
        <v>2</v>
      </c>
      <c r="H40" s="188" t="s">
        <v>3</v>
      </c>
      <c r="I40" s="188" t="s">
        <v>4</v>
      </c>
      <c r="J40" s="188" t="s">
        <v>5</v>
      </c>
      <c r="K40" s="188" t="s">
        <v>6</v>
      </c>
      <c r="L40" s="188" t="s">
        <v>7</v>
      </c>
      <c r="M40" s="189" t="s">
        <v>8</v>
      </c>
      <c r="N40" s="190">
        <v>2015</v>
      </c>
      <c r="O40" s="73"/>
      <c r="P40" s="73"/>
      <c r="Q40" s="73"/>
    </row>
    <row r="41" spans="1:24" ht="15.6" x14ac:dyDescent="0.3">
      <c r="B41" s="182" t="s">
        <v>15</v>
      </c>
      <c r="C41" s="183"/>
      <c r="D41" s="184"/>
      <c r="E41" s="171">
        <v>72.2</v>
      </c>
      <c r="F41" s="172">
        <v>76.900000000000006</v>
      </c>
      <c r="G41" s="172">
        <v>82.2</v>
      </c>
      <c r="H41" s="172">
        <v>85.1</v>
      </c>
      <c r="I41" s="173">
        <v>87.3</v>
      </c>
      <c r="J41" s="174">
        <v>87.1</v>
      </c>
      <c r="K41" s="172">
        <v>91.2</v>
      </c>
      <c r="L41" s="174">
        <v>91.9</v>
      </c>
      <c r="M41" s="172">
        <v>92</v>
      </c>
      <c r="N41" s="175">
        <v>93.6</v>
      </c>
      <c r="O41" s="103"/>
      <c r="P41" s="33"/>
      <c r="Q41" s="73"/>
    </row>
    <row r="42" spans="1:24" ht="15.6" x14ac:dyDescent="0.3">
      <c r="B42" s="185" t="s">
        <v>16</v>
      </c>
      <c r="C42" s="186"/>
      <c r="D42" s="186"/>
      <c r="E42" s="171">
        <f t="shared" ref="E42:M42" si="1">100-E41</f>
        <v>27.799999999999997</v>
      </c>
      <c r="F42" s="172">
        <f t="shared" si="1"/>
        <v>23.099999999999994</v>
      </c>
      <c r="G42" s="172">
        <f t="shared" si="1"/>
        <v>17.799999999999997</v>
      </c>
      <c r="H42" s="172">
        <f t="shared" si="1"/>
        <v>14.900000000000006</v>
      </c>
      <c r="I42" s="173">
        <f t="shared" si="1"/>
        <v>12.700000000000003</v>
      </c>
      <c r="J42" s="174">
        <f t="shared" si="1"/>
        <v>12.900000000000006</v>
      </c>
      <c r="K42" s="172">
        <f t="shared" si="1"/>
        <v>8.7999999999999972</v>
      </c>
      <c r="L42" s="174">
        <f t="shared" si="1"/>
        <v>8.0999999999999943</v>
      </c>
      <c r="M42" s="172">
        <f t="shared" si="1"/>
        <v>8</v>
      </c>
      <c r="N42" s="175">
        <f>100-N41</f>
        <v>6.4000000000000057</v>
      </c>
      <c r="O42" s="153"/>
      <c r="P42" s="154"/>
      <c r="Q42" s="73"/>
    </row>
    <row r="43" spans="1:24" ht="14.4" x14ac:dyDescent="0.3">
      <c r="A43" s="14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14"/>
      <c r="P43" s="39"/>
      <c r="Q43" s="73"/>
    </row>
    <row r="44" spans="1:24" s="14" customFormat="1" ht="14.4" x14ac:dyDescent="0.3"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14"/>
      <c r="P44" s="39"/>
      <c r="Q44" s="73"/>
    </row>
    <row r="45" spans="1:24" s="14" customFormat="1" ht="14.4" x14ac:dyDescent="0.3"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14"/>
      <c r="P45" s="39"/>
      <c r="Q45" s="73"/>
    </row>
    <row r="46" spans="1:24" s="14" customFormat="1" ht="14.4" x14ac:dyDescent="0.3"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14"/>
      <c r="P46" s="39"/>
      <c r="Q46" s="73"/>
    </row>
    <row r="47" spans="1:24" s="14" customFormat="1" ht="14.4" x14ac:dyDescent="0.3"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14"/>
      <c r="P47" s="39"/>
      <c r="Q47" s="73"/>
    </row>
    <row r="48" spans="1:24" s="14" customFormat="1" ht="14.4" x14ac:dyDescent="0.3"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14"/>
      <c r="P48" s="39"/>
      <c r="Q48" s="73"/>
    </row>
    <row r="49" spans="1:18" s="14" customFormat="1" ht="14.4" x14ac:dyDescent="0.3"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14"/>
      <c r="P49" s="39"/>
      <c r="Q49" s="73"/>
    </row>
    <row r="50" spans="1:18" s="14" customFormat="1" ht="14.4" x14ac:dyDescent="0.3"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14"/>
      <c r="P50" s="39"/>
      <c r="Q50" s="73"/>
    </row>
    <row r="51" spans="1:18" s="14" customFormat="1" ht="7.2" customHeight="1" thickBot="1" x14ac:dyDescent="0.35">
      <c r="B51" s="156"/>
      <c r="C51" s="156"/>
      <c r="D51" s="156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76"/>
      <c r="Q51" s="16"/>
    </row>
    <row r="52" spans="1:18" s="14" customFormat="1" ht="14.4" customHeight="1" thickTop="1" x14ac:dyDescent="0.3">
      <c r="B52" s="97"/>
      <c r="C52" s="97"/>
      <c r="D52" s="97"/>
      <c r="E52" s="595" t="s">
        <v>173</v>
      </c>
      <c r="F52" s="596"/>
      <c r="G52" s="596"/>
      <c r="H52" s="596"/>
      <c r="I52" s="596"/>
      <c r="J52" s="596"/>
      <c r="K52" s="596"/>
      <c r="L52" s="596"/>
      <c r="M52" s="596"/>
      <c r="N52" s="597"/>
      <c r="O52" s="57"/>
      <c r="Q52" s="16"/>
    </row>
    <row r="53" spans="1:18" s="14" customFormat="1" ht="18" x14ac:dyDescent="0.3">
      <c r="B53" s="152"/>
      <c r="C53" s="152"/>
      <c r="D53" s="152"/>
      <c r="E53" s="187" t="s">
        <v>0</v>
      </c>
      <c r="F53" s="188" t="s">
        <v>1</v>
      </c>
      <c r="G53" s="188" t="s">
        <v>2</v>
      </c>
      <c r="H53" s="188" t="s">
        <v>3</v>
      </c>
      <c r="I53" s="188" t="s">
        <v>4</v>
      </c>
      <c r="J53" s="188" t="s">
        <v>5</v>
      </c>
      <c r="K53" s="188" t="s">
        <v>6</v>
      </c>
      <c r="L53" s="188" t="s">
        <v>7</v>
      </c>
      <c r="M53" s="189" t="s">
        <v>8</v>
      </c>
      <c r="N53" s="190">
        <v>2015</v>
      </c>
      <c r="O53" s="57"/>
      <c r="Q53" s="16"/>
    </row>
    <row r="54" spans="1:18" s="14" customFormat="1" ht="15.6" x14ac:dyDescent="0.3">
      <c r="A54" s="64"/>
      <c r="B54" s="209" t="s">
        <v>17</v>
      </c>
      <c r="C54" s="211"/>
      <c r="D54" s="210"/>
      <c r="E54" s="175">
        <v>69.2</v>
      </c>
      <c r="F54" s="172">
        <v>75.5</v>
      </c>
      <c r="G54" s="172">
        <v>82.2</v>
      </c>
      <c r="H54" s="172">
        <v>85.4</v>
      </c>
      <c r="I54" s="173">
        <v>86.6</v>
      </c>
      <c r="J54" s="174">
        <v>86.3</v>
      </c>
      <c r="K54" s="172">
        <v>90.6</v>
      </c>
      <c r="L54" s="174">
        <v>90.8</v>
      </c>
      <c r="M54" s="172">
        <v>92.3</v>
      </c>
      <c r="N54" s="175">
        <v>93</v>
      </c>
      <c r="O54" s="57"/>
      <c r="Q54" s="16"/>
    </row>
    <row r="55" spans="1:18" s="14" customFormat="1" ht="15.6" x14ac:dyDescent="0.3">
      <c r="A55" s="64"/>
      <c r="B55" s="594" t="s">
        <v>18</v>
      </c>
      <c r="C55" s="594"/>
      <c r="D55" s="594"/>
      <c r="E55" s="175">
        <v>75.400000000000006</v>
      </c>
      <c r="F55" s="172">
        <v>78.400000000000006</v>
      </c>
      <c r="G55" s="172">
        <v>82.1</v>
      </c>
      <c r="H55" s="172">
        <v>84.7</v>
      </c>
      <c r="I55" s="173">
        <v>88</v>
      </c>
      <c r="J55" s="174">
        <v>87.9</v>
      </c>
      <c r="K55" s="172">
        <v>91.9</v>
      </c>
      <c r="L55" s="174">
        <v>93</v>
      </c>
      <c r="M55" s="172">
        <v>91.6</v>
      </c>
      <c r="N55" s="175">
        <v>94.2</v>
      </c>
      <c r="O55" s="57"/>
      <c r="Q55" s="16"/>
    </row>
    <row r="56" spans="1:18" s="14" customFormat="1" ht="14.4" x14ac:dyDescent="0.3"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76"/>
      <c r="Q56" s="16"/>
    </row>
    <row r="57" spans="1:18" s="14" customFormat="1" ht="14.4" x14ac:dyDescent="0.3"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76"/>
      <c r="Q57" s="16"/>
    </row>
    <row r="58" spans="1:18" s="14" customFormat="1" ht="14.4" x14ac:dyDescent="0.3"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76"/>
      <c r="Q58" s="16"/>
    </row>
    <row r="59" spans="1:18" s="14" customFormat="1" ht="14.4" x14ac:dyDescent="0.3"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76"/>
      <c r="Q59" s="16"/>
    </row>
    <row r="60" spans="1:18" s="14" customFormat="1" ht="14.4" x14ac:dyDescent="0.3"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76"/>
      <c r="Q60" s="16"/>
    </row>
    <row r="61" spans="1:18" s="14" customFormat="1" ht="14.4" x14ac:dyDescent="0.3"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76"/>
      <c r="Q61" s="16"/>
    </row>
    <row r="62" spans="1:18" s="14" customFormat="1" ht="14.4" x14ac:dyDescent="0.3"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76"/>
      <c r="Q62" s="16"/>
    </row>
    <row r="63" spans="1:18" s="14" customFormat="1" ht="14.4" x14ac:dyDescent="0.3"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76"/>
      <c r="Q63" s="16"/>
    </row>
    <row r="64" spans="1:18" ht="14.4" customHeight="1" x14ac:dyDescent="0.25">
      <c r="A64" s="129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26"/>
      <c r="P64" s="126"/>
      <c r="Q64" s="100"/>
      <c r="R64" s="43"/>
    </row>
    <row r="65" spans="1:18" ht="14.4" customHeight="1" x14ac:dyDescent="0.25">
      <c r="A65" s="129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26"/>
      <c r="P65" s="126"/>
      <c r="Q65" s="100"/>
      <c r="R65" s="43"/>
    </row>
    <row r="66" spans="1:18" ht="14.4" customHeight="1" x14ac:dyDescent="0.25">
      <c r="A66" s="129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</row>
    <row r="67" spans="1:18" ht="14.4" customHeight="1" x14ac:dyDescent="0.25">
      <c r="A67" s="14"/>
    </row>
    <row r="68" spans="1:18" ht="14.4" customHeight="1" x14ac:dyDescent="0.25"/>
    <row r="69" spans="1:18" ht="14.4" customHeight="1" x14ac:dyDescent="0.25"/>
    <row r="70" spans="1:18" ht="14.4" customHeight="1" x14ac:dyDescent="0.25"/>
    <row r="71" spans="1:18" ht="14.4" customHeight="1" x14ac:dyDescent="0.25"/>
    <row r="72" spans="1:18" ht="14.4" customHeight="1" x14ac:dyDescent="0.25"/>
    <row r="73" spans="1:18" ht="14.4" customHeight="1" x14ac:dyDescent="0.25"/>
    <row r="74" spans="1:18" ht="14.4" customHeight="1" x14ac:dyDescent="0.25"/>
    <row r="75" spans="1:18" ht="14.4" customHeight="1" x14ac:dyDescent="0.25"/>
    <row r="76" spans="1:18" ht="14.4" customHeight="1" x14ac:dyDescent="0.25"/>
    <row r="77" spans="1:18" ht="14.4" customHeight="1" x14ac:dyDescent="0.25"/>
    <row r="78" spans="1:18" ht="14.4" customHeight="1" x14ac:dyDescent="0.25"/>
  </sheetData>
  <mergeCells count="7">
    <mergeCell ref="E52:N52"/>
    <mergeCell ref="B55:D55"/>
    <mergeCell ref="A5:O6"/>
    <mergeCell ref="E12:N12"/>
    <mergeCell ref="E25:N25"/>
    <mergeCell ref="B28:D28"/>
    <mergeCell ref="E39:N39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28</vt:i4>
      </vt:variant>
    </vt:vector>
  </HeadingPairs>
  <TitlesOfParts>
    <vt:vector size="56" baseType="lpstr">
      <vt:lpstr>Portada</vt:lpstr>
      <vt:lpstr>Indice</vt:lpstr>
      <vt:lpstr>Subportada1</vt:lpstr>
      <vt:lpstr>Subportada2</vt:lpstr>
      <vt:lpstr>H2_2.1</vt:lpstr>
      <vt:lpstr>H2_2.1 (2)</vt:lpstr>
      <vt:lpstr>H2_2.2</vt:lpstr>
      <vt:lpstr>H2_2.2 (2)</vt:lpstr>
      <vt:lpstr>H2_2.3</vt:lpstr>
      <vt:lpstr>H2_2.4</vt:lpstr>
      <vt:lpstr>H2_2.4 (2)</vt:lpstr>
      <vt:lpstr>H2_2.4 (3)</vt:lpstr>
      <vt:lpstr>H2_2.4 (4)</vt:lpstr>
      <vt:lpstr>Subportada3</vt:lpstr>
      <vt:lpstr>H3_3.1, 3.2</vt:lpstr>
      <vt:lpstr>H3_3.3, 3.4</vt:lpstr>
      <vt:lpstr>H3_3.5</vt:lpstr>
      <vt:lpstr>Subportada4</vt:lpstr>
      <vt:lpstr>H4_4.1, 4.2</vt:lpstr>
      <vt:lpstr>H4_4.3</vt:lpstr>
      <vt:lpstr>H4_4.4, 4.5</vt:lpstr>
      <vt:lpstr>H4_4.6, 4.7</vt:lpstr>
      <vt:lpstr>H4_4.8, 4.9</vt:lpstr>
      <vt:lpstr>H4_4.10, 4.11</vt:lpstr>
      <vt:lpstr>H4_4.12, 4.13</vt:lpstr>
      <vt:lpstr>H4_4.14, 4.15</vt:lpstr>
      <vt:lpstr>Subportada5</vt:lpstr>
      <vt:lpstr>Subportada6</vt:lpstr>
      <vt:lpstr>H2_2.1!Área_de_impresión</vt:lpstr>
      <vt:lpstr>'H2_2.1 (2)'!Área_de_impresión</vt:lpstr>
      <vt:lpstr>H2_2.2!Área_de_impresión</vt:lpstr>
      <vt:lpstr>'H2_2.2 (2)'!Área_de_impresión</vt:lpstr>
      <vt:lpstr>H2_2.3!Área_de_impresión</vt:lpstr>
      <vt:lpstr>H2_2.4!Área_de_impresión</vt:lpstr>
      <vt:lpstr>'H2_2.4 (2)'!Área_de_impresión</vt:lpstr>
      <vt:lpstr>'H2_2.4 (3)'!Área_de_impresión</vt:lpstr>
      <vt:lpstr>'H2_2.4 (4)'!Área_de_impresión</vt:lpstr>
      <vt:lpstr>'H3_3.1, 3.2'!Área_de_impresión</vt:lpstr>
      <vt:lpstr>'H3_3.3, 3.4'!Área_de_impresión</vt:lpstr>
      <vt:lpstr>H3_3.5!Área_de_impresión</vt:lpstr>
      <vt:lpstr>'H4_4.1, 4.2'!Área_de_impresión</vt:lpstr>
      <vt:lpstr>'H4_4.10, 4.11'!Área_de_impresión</vt:lpstr>
      <vt:lpstr>'H4_4.12, 4.13'!Área_de_impresión</vt:lpstr>
      <vt:lpstr>'H4_4.14, 4.15'!Área_de_impresión</vt:lpstr>
      <vt:lpstr>H4_4.3!Área_de_impresión</vt:lpstr>
      <vt:lpstr>'H4_4.4, 4.5'!Área_de_impresión</vt:lpstr>
      <vt:lpstr>'H4_4.6, 4.7'!Área_de_impresión</vt:lpstr>
      <vt:lpstr>'H4_4.8, 4.9'!Área_de_impresión</vt:lpstr>
      <vt:lpstr>Indice!Área_de_impresión</vt:lpstr>
      <vt:lpstr>Portada!Área_de_impresión</vt:lpstr>
      <vt:lpstr>Subportada1!Área_de_impresión</vt:lpstr>
      <vt:lpstr>Subportada2!Área_de_impresión</vt:lpstr>
      <vt:lpstr>Subportada3!Área_de_impresión</vt:lpstr>
      <vt:lpstr>Subportada4!Área_de_impresión</vt:lpstr>
      <vt:lpstr>Subportada5!Área_de_impresión</vt:lpstr>
      <vt:lpstr>Subportada6!Área_de_impresión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mrg. Rubio Garcia</dc:creator>
  <cp:lastModifiedBy>Francisco Sanchez Jimenez</cp:lastModifiedBy>
  <cp:lastPrinted>2016-05-23T07:52:04Z</cp:lastPrinted>
  <dcterms:created xsi:type="dcterms:W3CDTF">2015-04-27T10:16:26Z</dcterms:created>
  <dcterms:modified xsi:type="dcterms:W3CDTF">2016-07-11T11:13:07Z</dcterms:modified>
</cp:coreProperties>
</file>