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7815" tabRatio="954" activeTab="0"/>
  </bookViews>
  <sheets>
    <sheet name="4.2.1.1." sheetId="1" r:id="rId1"/>
    <sheet name="4.2.1.2." sheetId="2" r:id="rId2"/>
    <sheet name="4.2.1.2.GRAFICO" sheetId="3" r:id="rId3"/>
    <sheet name="4.2.2." sheetId="4" r:id="rId4"/>
    <sheet name="4.2.3." sheetId="5" r:id="rId5"/>
    <sheet name="4.2.4." sheetId="6" r:id="rId6"/>
    <sheet name="4.2.5." sheetId="7" r:id="rId7"/>
    <sheet name="4.2.6.1" sheetId="8" r:id="rId8"/>
    <sheet name="4.2.6.2" sheetId="9" r:id="rId9"/>
    <sheet name="4.2.7.1" sheetId="10" r:id="rId10"/>
    <sheet name="4.2.7.2" sheetId="11" r:id="rId11"/>
    <sheet name="4.2.7.2. GRAFICO" sheetId="12" r:id="rId12"/>
    <sheet name="4.2.7.3" sheetId="13" r:id="rId13"/>
    <sheet name="4.2.7.4" sheetId="14" r:id="rId14"/>
    <sheet name="4.2.8.1" sheetId="15" r:id="rId15"/>
    <sheet name="4.2.8.1.GRAFICO" sheetId="16" r:id="rId16"/>
    <sheet name="4.2.8.2." sheetId="17" r:id="rId17"/>
  </sheets>
  <definedNames/>
  <calcPr fullCalcOnLoad="1"/>
</workbook>
</file>

<file path=xl/sharedStrings.xml><?xml version="1.0" encoding="utf-8"?>
<sst xmlns="http://schemas.openxmlformats.org/spreadsheetml/2006/main" count="578" uniqueCount="267">
  <si>
    <t>DISTRIBUCIÓN DE LA POBLACIÓN RECLUSA POR SEXO. TOTAL NACIONAL</t>
  </si>
  <si>
    <t>Género</t>
  </si>
  <si>
    <t>Total</t>
  </si>
  <si>
    <t>%</t>
  </si>
  <si>
    <t>Hombres</t>
  </si>
  <si>
    <t>Mujeres</t>
  </si>
  <si>
    <t>DISTRIBUCIÓN DE LA POBLACIÓN RECLUSA POR SEXO. ADMINISTRACIÓN GENERAL DEL ESTADO</t>
  </si>
  <si>
    <t>DISTRIBUCIÓN DE LA POBLACIÓN RECLUSA POR SEXO. COMUNIDAD AUTÓNOMA DE CATALUÑA</t>
  </si>
  <si>
    <t>Año</t>
  </si>
  <si>
    <t>HOMBRES</t>
  </si>
  <si>
    <t>MUJERES</t>
  </si>
  <si>
    <t>TOTAL</t>
  </si>
  <si>
    <t>TOTAL NACIONAL</t>
  </si>
  <si>
    <t>Situación</t>
  </si>
  <si>
    <t xml:space="preserve">Preventivos </t>
  </si>
  <si>
    <t>Penados</t>
  </si>
  <si>
    <t>Medidas de Seguridad</t>
  </si>
  <si>
    <t>Penados con Preventivas</t>
  </si>
  <si>
    <t>ADMINISTRACIÓN GENERAL DEL ESTADO</t>
  </si>
  <si>
    <t>COMUNIDAD AUTÓNOMA DE CATALUÑA</t>
  </si>
  <si>
    <t>NACIONAL</t>
  </si>
  <si>
    <t>Grados</t>
  </si>
  <si>
    <t>Primer Grado</t>
  </si>
  <si>
    <t>Segundo Grado</t>
  </si>
  <si>
    <t>Tercer Grado</t>
  </si>
  <si>
    <t>Sin Clasificar</t>
  </si>
  <si>
    <t>Edades</t>
  </si>
  <si>
    <t>De 18 a 20 años (Penados)</t>
  </si>
  <si>
    <t>De 21 a 25 años (Penados)</t>
  </si>
  <si>
    <t>De 26 a 30 años (Penados)</t>
  </si>
  <si>
    <t>De 31 a 40 años (Penados)</t>
  </si>
  <si>
    <t>De 41 a 60 años (Penados)</t>
  </si>
  <si>
    <t>De más de 60 años (Penados)</t>
  </si>
  <si>
    <t>No Consta(Penados)</t>
  </si>
  <si>
    <t xml:space="preserve"> </t>
  </si>
  <si>
    <t>De 18 a 20 años (Preventivos)</t>
  </si>
  <si>
    <t>De 21 a 25 años (Preventivos)</t>
  </si>
  <si>
    <t>De 26 a 30 años (Preventivos)</t>
  </si>
  <si>
    <t>De 31 a 40 años (Preventivos)</t>
  </si>
  <si>
    <t>De 41 a 60 años (Preventivos)</t>
  </si>
  <si>
    <t>De más de 60 años (Preventivos)</t>
  </si>
  <si>
    <t>No Consta(Preventivos)</t>
  </si>
  <si>
    <t>Totales</t>
  </si>
  <si>
    <t>Código anterior a la reforma de 1995</t>
  </si>
  <si>
    <t>Seguridad Exterior</t>
  </si>
  <si>
    <t>Seguridad Interior</t>
  </si>
  <si>
    <t>Falsedades</t>
  </si>
  <si>
    <t>Contra la Administración de Justicia</t>
  </si>
  <si>
    <t>Contra la Seguridad del Tráfico</t>
  </si>
  <si>
    <t>Contra la Salud Pública</t>
  </si>
  <si>
    <t>Funcionarios Públicos</t>
  </si>
  <si>
    <t>Contra las Personas</t>
  </si>
  <si>
    <t>Contra la Libertad Sexual</t>
  </si>
  <si>
    <t>Contra el Honor</t>
  </si>
  <si>
    <t>Contra la Libertad</t>
  </si>
  <si>
    <t>Contra la Propiedad</t>
  </si>
  <si>
    <t>Contra el Estado Civil</t>
  </si>
  <si>
    <t>Resto de Delitos</t>
  </si>
  <si>
    <t>Por Faltas</t>
  </si>
  <si>
    <t>No Consta Delito</t>
  </si>
  <si>
    <t>Homicidio y sus formas</t>
  </si>
  <si>
    <t>Lesiones</t>
  </si>
  <si>
    <t>Delitos y Faltas de Violencia de Género</t>
  </si>
  <si>
    <t>Contra las Relaciones Familiares</t>
  </si>
  <si>
    <t>Contra el Patrimonio y el orden socioeconómico</t>
  </si>
  <si>
    <t>Contra el Orden Público</t>
  </si>
  <si>
    <t>Ley Orgánica</t>
  </si>
  <si>
    <t>Contra la Administración y Hacienda Pública</t>
  </si>
  <si>
    <t>Ley Orgánica 10/1995</t>
  </si>
  <si>
    <t>INTERNOS POR DELITOS DE TERRORISMO</t>
  </si>
  <si>
    <t>Ejército pueblo gallego</t>
  </si>
  <si>
    <t>ETA</t>
  </si>
  <si>
    <t>GRAPO</t>
  </si>
  <si>
    <t>Terrorismo islámico</t>
  </si>
  <si>
    <t>Otras bandas armadas</t>
  </si>
  <si>
    <t>Sexo</t>
  </si>
  <si>
    <t>AÑO</t>
  </si>
  <si>
    <t>Españoles</t>
  </si>
  <si>
    <t>Extranjeros</t>
  </si>
  <si>
    <t>PORCENTAJES</t>
  </si>
  <si>
    <t>Nacionalidad</t>
  </si>
  <si>
    <t>Internos</t>
  </si>
  <si>
    <t>Alemania</t>
  </si>
  <si>
    <t>Austria</t>
  </si>
  <si>
    <t>Bélgica</t>
  </si>
  <si>
    <t>Bulgaria</t>
  </si>
  <si>
    <t>Dinamarca</t>
  </si>
  <si>
    <t>Eslovenia</t>
  </si>
  <si>
    <t>Finlandia</t>
  </si>
  <si>
    <t>Francia</t>
  </si>
  <si>
    <t>Grecia</t>
  </si>
  <si>
    <t>Hungría</t>
  </si>
  <si>
    <t>Irlanda</t>
  </si>
  <si>
    <t>Italia</t>
  </si>
  <si>
    <t>Luxemburgo</t>
  </si>
  <si>
    <t>Malta</t>
  </si>
  <si>
    <t>Países Bajos</t>
  </si>
  <si>
    <t>Polonia</t>
  </si>
  <si>
    <t>Portugal</t>
  </si>
  <si>
    <t>Reino Unido</t>
  </si>
  <si>
    <t>República Checa</t>
  </si>
  <si>
    <t>Rumanía</t>
  </si>
  <si>
    <t>Suecia</t>
  </si>
  <si>
    <t>Unión Europea</t>
  </si>
  <si>
    <t>Argelia</t>
  </si>
  <si>
    <t>Colombia</t>
  </si>
  <si>
    <t>Ecuador</t>
  </si>
  <si>
    <t>Marruecos</t>
  </si>
  <si>
    <t>Nigeria</t>
  </si>
  <si>
    <t>Venezuela</t>
  </si>
  <si>
    <t>Otros</t>
  </si>
  <si>
    <t>AÑO 1996: INDICE BASE=100. T. NACIONAL.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</si>
  <si>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</si>
  <si>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</si>
  <si>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</si>
  <si>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</si>
  <si>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</si>
  <si>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</si>
  <si>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</si>
  <si>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</si>
  <si>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La Rioja</t>
  </si>
  <si>
    <t>Murcia</t>
  </si>
  <si>
    <t>Pais Vasco</t>
  </si>
  <si>
    <t>Comunitat Valenciana</t>
  </si>
  <si>
    <t>PENADOS C/PREVENTIVA</t>
  </si>
  <si>
    <t>MEDIDA DE SEGURIDAD</t>
  </si>
  <si>
    <t>PREVENTIVOS</t>
  </si>
  <si>
    <t>4.2.1. POBLACIÓN RECLUSA POR SEXO</t>
  </si>
  <si>
    <t>4.2.2. POBLACIÓN RECLUSA SEGÚN SITUACIÓN PROCESAL-PENAL</t>
  </si>
  <si>
    <t>4.2.3. POBLACIÓN RECLUSA SEGÚN GRADO DE TRATAMIENTO</t>
  </si>
  <si>
    <t>4.2.4. DISTRIBUCIÓN DE LA POBLACIÓN RECLUSA POR GRUPOS DE EDAD</t>
  </si>
  <si>
    <t>4.2.5. POBLACIÓN RECLUSA PREVENTIVA POR GRUPOS DE EDAD</t>
  </si>
  <si>
    <t>4.2.6. TIPOLOGÍA DELICTIVA DE LA  POBLACIÓN RECLUSA</t>
  </si>
  <si>
    <t>4.2.6.1 TIPÒLOGÍA DELICTIVA DE LA POBLACIÓN RECLUSA PENADA CONFORME AL CÓDIGO PENAL ANTERIOR A LA REFORMA DE 1995</t>
  </si>
  <si>
    <t>4.2.6.2. TIPOLOGÍA DELICTIVA DE LA POBLACIÓN RECLUSA PENADA. LEY ORGÁNICA 10/1995, DE 23 DE NOVIEMBRE, DEL CÓDIGO PENAL</t>
  </si>
  <si>
    <t>4.2.7. POBLACIÓN RECLUSA EXTRANJERA</t>
  </si>
  <si>
    <t>4.2.7.1. DISTRIBUCIÓN DE LA POBLACIÓN RECLUSA EXTRANJERA, POR SEXO</t>
  </si>
  <si>
    <t>4.2.7.3. POBLACIÓN RECLUSA EXTRANJERA POR PAÍSES (UNIÓN EUROPEA Y OTROS) EN LOS CENTROS PENITENCARIOS. TOTAL NACIONAL</t>
  </si>
  <si>
    <t>4.2.8. DISTRIBUCIÓN DE LA POBLACIÓN RECLUSA POR COMUNIDADES AUTÓNOMAS.</t>
  </si>
  <si>
    <t>4.2.8.1. Total Nacional</t>
  </si>
  <si>
    <t>Castilla-La Mancha</t>
  </si>
  <si>
    <t>comunidad autónoma</t>
  </si>
  <si>
    <t xml:space="preserve">Asturias, Principado de </t>
  </si>
  <si>
    <t>Balears, Illes</t>
  </si>
  <si>
    <t xml:space="preserve">Madrid, Comunidad de </t>
  </si>
  <si>
    <t xml:space="preserve">Murcia, Región de </t>
  </si>
  <si>
    <t xml:space="preserve">Navarra, Comunidad Foral de </t>
  </si>
  <si>
    <t>País Vasco</t>
  </si>
  <si>
    <t>Ceuta</t>
  </si>
  <si>
    <t>Melilla</t>
  </si>
  <si>
    <t>PENADOS</t>
  </si>
  <si>
    <t>Almería "El Acebuche"</t>
  </si>
  <si>
    <t>Cádiz. Algeciras</t>
  </si>
  <si>
    <t>Cádiz. Puerto I</t>
  </si>
  <si>
    <t>Cádiz. Puerto II</t>
  </si>
  <si>
    <t>Cádiz. Puerto III</t>
  </si>
  <si>
    <t>Centro de Inserción Social  Algeciras "Manuel Montesinos y Molina"</t>
  </si>
  <si>
    <t>Centro de Inserción Social Granada "Matilde Cantos Fernandez"</t>
  </si>
  <si>
    <t>Centro de Inserción Social Huelva "David Beltrán"</t>
  </si>
  <si>
    <t>Centro de Inserción Social Málaga "Evaristo Martín Nieto"</t>
  </si>
  <si>
    <t>Centro de Inserción Social Sevilla "Luis Gimenez de Asúa"</t>
  </si>
  <si>
    <t>Córdoba</t>
  </si>
  <si>
    <t>Granada. Albolote</t>
  </si>
  <si>
    <t>Huelva</t>
  </si>
  <si>
    <t>Jaén</t>
  </si>
  <si>
    <t>Málaga</t>
  </si>
  <si>
    <t>Sevilla</t>
  </si>
  <si>
    <t>Sevilla hospital psiquiátrico penitenciario</t>
  </si>
  <si>
    <t>Sevilla II. Morón de la Frontera</t>
  </si>
  <si>
    <t>Sevilla. Alcalá de Guadaira</t>
  </si>
  <si>
    <t>Teruel</t>
  </si>
  <si>
    <t>Zaragoza (Zuera)</t>
  </si>
  <si>
    <t>Zaragoza. Daroca</t>
  </si>
  <si>
    <t>Villabona</t>
  </si>
  <si>
    <t>Centro de Inserción Social Mallorca "Joaquin Ruiz Jiménez"</t>
  </si>
  <si>
    <t>Ibiza</t>
  </si>
  <si>
    <t>Mallorca</t>
  </si>
  <si>
    <t>Menorca</t>
  </si>
  <si>
    <t>Centro de Inserción Social Tenerife "Mercedes Pinto"</t>
  </si>
  <si>
    <t>Lanzarote (Arrecife)</t>
  </si>
  <si>
    <t>Las Palmas</t>
  </si>
  <si>
    <t>Las Palmas II</t>
  </si>
  <si>
    <t>Santa Cruz de la Palma</t>
  </si>
  <si>
    <t>Tenerife. El Rosario</t>
  </si>
  <si>
    <t>Santoña  "El Dueso"</t>
  </si>
  <si>
    <t>Ávila</t>
  </si>
  <si>
    <t>Burgos</t>
  </si>
  <si>
    <t>León. Mansilla de las Mulas</t>
  </si>
  <si>
    <t>Palencia (La Moraleja)</t>
  </si>
  <si>
    <t>Salamanca. Topas</t>
  </si>
  <si>
    <t>Segovia</t>
  </si>
  <si>
    <t>Soria</t>
  </si>
  <si>
    <t>Valladolid</t>
  </si>
  <si>
    <t>Albacete</t>
  </si>
  <si>
    <t>C. Real. Alcázar de San Juan</t>
  </si>
  <si>
    <t>C. Real. Herrera de la Mancha</t>
  </si>
  <si>
    <t>Cuenca</t>
  </si>
  <si>
    <t>Toledo. Ocaña I</t>
  </si>
  <si>
    <t>Toledo. Ocaña II</t>
  </si>
  <si>
    <t>Barcelona hombres</t>
  </si>
  <si>
    <t>Barcelona jóvenes</t>
  </si>
  <si>
    <t>Barcelona mujeres</t>
  </si>
  <si>
    <t>Brians 2</t>
  </si>
  <si>
    <t>Ponent</t>
  </si>
  <si>
    <t>Cuatre Camins</t>
  </si>
  <si>
    <t>R. abierto LLeida</t>
  </si>
  <si>
    <t>S. A. Barcelona hombres</t>
  </si>
  <si>
    <t>S. A. Barcelona hombres-2</t>
  </si>
  <si>
    <t>Tarragona</t>
  </si>
  <si>
    <t xml:space="preserve">Cataluña </t>
  </si>
  <si>
    <t>Alicante</t>
  </si>
  <si>
    <t>Alicante hospital psiquiátrico penitenciario</t>
  </si>
  <si>
    <t>Alicante II. Villena</t>
  </si>
  <si>
    <t>Castellón</t>
  </si>
  <si>
    <t>Castellón II. Albocaser</t>
  </si>
  <si>
    <t>Centro de Inserción Social Valencia "Torre Espioca"</t>
  </si>
  <si>
    <t>Valencia. Picassent</t>
  </si>
  <si>
    <t>Badajoz</t>
  </si>
  <si>
    <t>Cáceres</t>
  </si>
  <si>
    <t>A Coruña (Teixeiro)</t>
  </si>
  <si>
    <t>Centro de Inserción Social A Coruña "Carmela Arias y Díaz de Rábago</t>
  </si>
  <si>
    <t>Lugo. Bonxe</t>
  </si>
  <si>
    <t>Lugo. Monterroso</t>
  </si>
  <si>
    <t>Ourense</t>
  </si>
  <si>
    <t>Pontevedra. A Lama</t>
  </si>
  <si>
    <t>Centro de Inserción Social Alcalá de Henares "Melchor Rodriguez Garcia"</t>
  </si>
  <si>
    <t>Centro de Inserción Social Navalcarnero "Josefina Aldecoa"</t>
  </si>
  <si>
    <t>Centro de Inserción Social Victoria Kent</t>
  </si>
  <si>
    <t>Madrid I mujeres. Alcalá de Henares</t>
  </si>
  <si>
    <t>Madrid II. Alcalá de Henares</t>
  </si>
  <si>
    <t>Madrid III. Valdemoro</t>
  </si>
  <si>
    <t>Madrid IV. Navalcarnero</t>
  </si>
  <si>
    <t>Madrid VI. Aranjuez</t>
  </si>
  <si>
    <t>Madrid VII. Estremera</t>
  </si>
  <si>
    <t>Centro de Inserción Social Murcia "Guillermo Miranda"</t>
  </si>
  <si>
    <t>Murcia II</t>
  </si>
  <si>
    <t>Pamplona I</t>
  </si>
  <si>
    <t>Navarra, Comunidad Foral de</t>
  </si>
  <si>
    <t>Araba/Alava</t>
  </si>
  <si>
    <t>Guipuzcoa. San Sebastián (Martutene)</t>
  </si>
  <si>
    <t>Vizcaya. Basauri</t>
  </si>
  <si>
    <t>Logroño</t>
  </si>
  <si>
    <t>Rioja, La</t>
  </si>
  <si>
    <t xml:space="preserve"> Ceuta</t>
  </si>
  <si>
    <t xml:space="preserve"> Melilla</t>
  </si>
  <si>
    <t>Administración General del Estado</t>
  </si>
  <si>
    <t>Comunidad Autónoma de Cataluña</t>
  </si>
  <si>
    <t>Total Nacional</t>
  </si>
  <si>
    <t xml:space="preserve">4.2.1.2. EVOLUCIÓN HISTÓRICA 1990-2012 (DATOS A 31 DE DICIEMBRE DE CADA AÑO). </t>
  </si>
  <si>
    <t>4.2.8.2. POBLACIÓN RECLUSA POR CENTROS Y COMUNIDADES AUTÓNOMAS</t>
  </si>
  <si>
    <t>Chipre</t>
  </si>
  <si>
    <t>Eslovaquia</t>
  </si>
  <si>
    <t>Estonia</t>
  </si>
  <si>
    <t>Letonia</t>
  </si>
  <si>
    <t>Lituania</t>
  </si>
  <si>
    <t>Croacia</t>
  </si>
  <si>
    <t>4.2.1.1. DATOS 2014</t>
  </si>
  <si>
    <t>4.2.7.4. EVOLUCIÓN DE LA POBLACIÓN RECLUSA EXTRANJERA. PERIODO 1996-2014</t>
  </si>
  <si>
    <t>4.2.7.2. EVOLUCIÓN DE LA POBLACIÓN RECLUSA (EXTRANJERA Y ESPAÑOLA). 1996-2014</t>
  </si>
  <si>
    <t>DATOS A 31-12-2014</t>
  </si>
  <si>
    <t>POBLACIÓN INTERNA. TOTAL GENERAL.</t>
  </si>
  <si>
    <t>Centro Penitenciario</t>
  </si>
  <si>
    <t>Madrid V. Soto del real</t>
  </si>
  <si>
    <t xml:space="preserve">Brians </t>
  </si>
  <si>
    <t>Obert Girona</t>
  </si>
  <si>
    <t>LLedoners</t>
  </si>
  <si>
    <t>Puig de les Basses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</si>
</sst>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#,##0.0"/>
  </numFmts>
  <fonts count="23">
    <font>
      <sz val="10"/>
      <name val="Arial"/>
      <family val="0"/>
    </font>
    <font>
      <b/>
      <sz val="10"/>
      <name val="Times New Roman"/>
      <family val="1"/>
    </font>
    <font>
      <b/>
      <sz val="8.5"/>
      <color indexed="63"/>
      <name val="Arial"/>
      <family val="2"/>
    </font>
    <font>
      <sz val="8.5"/>
      <color indexed="63"/>
      <name val="Arial"/>
      <family val="2"/>
    </font>
    <font>
      <b/>
      <sz val="10"/>
      <name val="Arial"/>
      <family val="2"/>
    </font>
    <font>
      <b/>
      <sz val="10"/>
      <name val="Times New Roman TUR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Times New Roman TUR"/>
      <family val="0"/>
    </font>
    <font>
      <b/>
      <sz val="12"/>
      <color indexed="49"/>
      <name val="Times New Roman TUR"/>
      <family val="0"/>
    </font>
    <font>
      <b/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9"/>
      <color indexed="63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medium">
        <color indexed="42"/>
      </left>
      <right style="medium">
        <color indexed="42"/>
      </right>
      <top style="medium">
        <color indexed="42"/>
      </top>
      <bottom style="medium">
        <color indexed="42"/>
      </bottom>
    </border>
    <border>
      <left>
        <color indexed="63"/>
      </left>
      <right style="medium">
        <color indexed="42"/>
      </right>
      <top style="medium">
        <color indexed="42"/>
      </top>
      <bottom style="medium">
        <color indexed="42"/>
      </bottom>
    </border>
    <border>
      <left style="medium">
        <color indexed="42"/>
      </left>
      <right style="medium">
        <color indexed="42"/>
      </right>
      <top>
        <color indexed="63"/>
      </top>
      <bottom style="medium">
        <color indexed="42"/>
      </bottom>
    </border>
    <border>
      <left>
        <color indexed="63"/>
      </left>
      <right style="medium">
        <color indexed="42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 indent="1"/>
    </xf>
    <xf numFmtId="3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 indent="1"/>
    </xf>
    <xf numFmtId="3" fontId="2" fillId="2" borderId="4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2" fillId="2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4" xfId="0" applyFont="1" applyBorder="1" applyAlignment="1">
      <alignment horizontal="right" vertical="top" wrapText="1" indent="1"/>
    </xf>
    <xf numFmtId="3" fontId="3" fillId="0" borderId="4" xfId="0" applyNumberFormat="1" applyFont="1" applyBorder="1" applyAlignment="1">
      <alignment horizontal="right" vertical="top" wrapText="1" indent="1"/>
    </xf>
    <xf numFmtId="3" fontId="2" fillId="2" borderId="4" xfId="0" applyNumberFormat="1" applyFont="1" applyFill="1" applyBorder="1" applyAlignment="1">
      <alignment horizontal="right" vertical="top" wrapText="1" indent="1"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0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6" xfId="0" applyFont="1" applyBorder="1" applyAlignment="1">
      <alignment/>
    </xf>
    <xf numFmtId="0" fontId="0" fillId="0" borderId="6" xfId="0" applyBorder="1" applyAlignment="1">
      <alignment/>
    </xf>
    <xf numFmtId="0" fontId="13" fillId="2" borderId="13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13" fillId="2" borderId="15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/>
    </xf>
    <xf numFmtId="0" fontId="2" fillId="2" borderId="4" xfId="0" applyFont="1" applyFill="1" applyBorder="1" applyAlignment="1">
      <alignment horizontal="right" vertical="top" wrapText="1"/>
    </xf>
    <xf numFmtId="3" fontId="0" fillId="0" borderId="0" xfId="0" applyNumberFormat="1" applyFont="1" applyAlignment="1">
      <alignment horizontal="right" vertical="top" wrapText="1"/>
    </xf>
    <xf numFmtId="3" fontId="0" fillId="0" borderId="6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3" fontId="3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3" fontId="2" fillId="2" borderId="4" xfId="0" applyNumberFormat="1" applyFont="1" applyFill="1" applyBorder="1" applyAlignment="1">
      <alignment horizontal="right" vertical="top" wrapText="1"/>
    </xf>
    <xf numFmtId="3" fontId="3" fillId="2" borderId="4" xfId="0" applyNumberFormat="1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right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3" fontId="14" fillId="0" borderId="0" xfId="0" applyNumberFormat="1" applyFont="1" applyAlignment="1">
      <alignment horizontal="right"/>
    </xf>
    <xf numFmtId="0" fontId="12" fillId="0" borderId="14" xfId="0" applyFont="1" applyBorder="1" applyAlignment="1">
      <alignment horizontal="right" vertical="top" wrapText="1"/>
    </xf>
    <xf numFmtId="0" fontId="12" fillId="0" borderId="16" xfId="0" applyFont="1" applyBorder="1" applyAlignment="1">
      <alignment horizontal="righ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20" fillId="2" borderId="1" xfId="0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left" vertical="top" wrapText="1" indent="1"/>
    </xf>
    <xf numFmtId="0" fontId="15" fillId="2" borderId="6" xfId="0" applyFont="1" applyFill="1" applyBorder="1" applyAlignment="1">
      <alignment/>
    </xf>
    <xf numFmtId="0" fontId="15" fillId="0" borderId="6" xfId="0" applyFont="1" applyBorder="1" applyAlignment="1">
      <alignment/>
    </xf>
    <xf numFmtId="0" fontId="14" fillId="0" borderId="5" xfId="0" applyFont="1" applyBorder="1" applyAlignment="1">
      <alignment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0" fontId="13" fillId="2" borderId="6" xfId="0" applyFont="1" applyFill="1" applyBorder="1" applyAlignment="1">
      <alignment horizontal="center" vertical="top" wrapText="1"/>
    </xf>
    <xf numFmtId="168" fontId="0" fillId="0" borderId="0" xfId="0" applyNumberFormat="1" applyAlignment="1">
      <alignment/>
    </xf>
    <xf numFmtId="169" fontId="14" fillId="0" borderId="0" xfId="0" applyNumberFormat="1" applyFont="1" applyAlignment="1">
      <alignment horizontal="right"/>
    </xf>
    <xf numFmtId="3" fontId="14" fillId="2" borderId="0" xfId="0" applyNumberFormat="1" applyFont="1" applyFill="1" applyAlignment="1">
      <alignment horizontal="right"/>
    </xf>
    <xf numFmtId="169" fontId="14" fillId="2" borderId="0" xfId="0" applyNumberFormat="1" applyFont="1" applyFill="1" applyAlignment="1">
      <alignment horizontal="right"/>
    </xf>
    <xf numFmtId="168" fontId="0" fillId="2" borderId="0" xfId="0" applyNumberFormat="1" applyFill="1" applyAlignment="1">
      <alignment/>
    </xf>
    <xf numFmtId="0" fontId="0" fillId="0" borderId="0" xfId="0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right" vertical="top" wrapText="1"/>
    </xf>
    <xf numFmtId="0" fontId="0" fillId="3" borderId="0" xfId="0" applyFill="1" applyAlignment="1">
      <alignment/>
    </xf>
    <xf numFmtId="0" fontId="6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center"/>
      <protection locked="0"/>
    </xf>
    <xf numFmtId="0" fontId="16" fillId="0" borderId="18" xfId="0" applyFont="1" applyFill="1" applyBorder="1" applyAlignment="1">
      <alignment/>
    </xf>
    <xf numFmtId="0" fontId="16" fillId="0" borderId="18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2" borderId="0" xfId="0" applyFill="1" applyAlignment="1" applyProtection="1">
      <alignment/>
      <protection/>
    </xf>
    <xf numFmtId="0" fontId="16" fillId="2" borderId="18" xfId="0" applyFont="1" applyFill="1" applyBorder="1" applyAlignment="1">
      <alignment horizontal="center"/>
    </xf>
    <xf numFmtId="0" fontId="16" fillId="2" borderId="18" xfId="0" applyFont="1" applyFill="1" applyBorder="1" applyAlignment="1" applyProtection="1">
      <alignment horizontal="center"/>
      <protection/>
    </xf>
    <xf numFmtId="0" fontId="16" fillId="2" borderId="18" xfId="0" applyFont="1" applyFill="1" applyBorder="1" applyAlignment="1">
      <alignment/>
    </xf>
    <xf numFmtId="0" fontId="6" fillId="2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4" fillId="2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" fontId="15" fillId="2" borderId="0" xfId="0" applyNumberFormat="1" applyFont="1" applyFill="1" applyAlignment="1">
      <alignment horizontal="right"/>
    </xf>
    <xf numFmtId="169" fontId="15" fillId="2" borderId="0" xfId="0" applyNumberFormat="1" applyFont="1" applyFill="1" applyAlignment="1">
      <alignment horizontal="right"/>
    </xf>
    <xf numFmtId="168" fontId="4" fillId="2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2" borderId="0" xfId="0" applyFont="1" applyFill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0" xfId="0" applyFont="1" applyFill="1" applyAlignment="1">
      <alignment/>
    </xf>
    <xf numFmtId="0" fontId="15" fillId="0" borderId="0" xfId="0" applyFont="1" applyAlignment="1">
      <alignment horizontal="center"/>
    </xf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chartsheet" Target="chartsheets/sheet2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chartsheet" Target="chartsheets/sheet3.xml" /><Relationship Id="rId17" Type="http://schemas.openxmlformats.org/officeDocument/2006/relationships/worksheet" Target="worksheets/sheet14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Evolución histórica 1990-2014 de la población reclusa en su distribución por sexo. 
Datos a 31 de diciembre de cada año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2475"/>
          <c:w val="0.9535"/>
          <c:h val="0.77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'4.2.1.2.'!$D$8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'4.2.1.2.'!$C$9:$C$33</c:f>
              <c:num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'4.2.1.2.'!$D$9:$D$33</c:f>
              <c:numCache>
                <c:ptCount val="25"/>
                <c:pt idx="0">
                  <c:v>30454</c:v>
                </c:pt>
                <c:pt idx="1">
                  <c:v>34620</c:v>
                </c:pt>
                <c:pt idx="2">
                  <c:v>38200</c:v>
                </c:pt>
                <c:pt idx="3">
                  <c:v>41742</c:v>
                </c:pt>
                <c:pt idx="4">
                  <c:v>42684</c:v>
                </c:pt>
                <c:pt idx="5">
                  <c:v>40739</c:v>
                </c:pt>
                <c:pt idx="6">
                  <c:v>38030</c:v>
                </c:pt>
                <c:pt idx="7">
                  <c:v>38778</c:v>
                </c:pt>
                <c:pt idx="8">
                  <c:v>40404</c:v>
                </c:pt>
                <c:pt idx="9">
                  <c:v>40465</c:v>
                </c:pt>
                <c:pt idx="10">
                  <c:v>41451</c:v>
                </c:pt>
                <c:pt idx="11">
                  <c:v>43666</c:v>
                </c:pt>
                <c:pt idx="12">
                  <c:v>47750</c:v>
                </c:pt>
                <c:pt idx="13">
                  <c:v>51686</c:v>
                </c:pt>
                <c:pt idx="14">
                  <c:v>54805</c:v>
                </c:pt>
                <c:pt idx="15">
                  <c:v>56291</c:v>
                </c:pt>
                <c:pt idx="16">
                  <c:v>58912</c:v>
                </c:pt>
                <c:pt idx="17">
                  <c:v>61508</c:v>
                </c:pt>
                <c:pt idx="18">
                  <c:v>67608</c:v>
                </c:pt>
                <c:pt idx="19">
                  <c:v>70003</c:v>
                </c:pt>
                <c:pt idx="20">
                  <c:v>68141</c:v>
                </c:pt>
                <c:pt idx="21">
                  <c:v>65184</c:v>
                </c:pt>
                <c:pt idx="22">
                  <c:v>63372</c:v>
                </c:pt>
                <c:pt idx="23">
                  <c:v>61682</c:v>
                </c:pt>
                <c:pt idx="24">
                  <c:v>60040</c:v>
                </c:pt>
              </c:numCache>
            </c:numRef>
          </c:val>
        </c:ser>
        <c:ser>
          <c:idx val="2"/>
          <c:order val="1"/>
          <c:tx>
            <c:strRef>
              <c:f>'4.2.1.2.'!$E$8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'4.2.1.2.'!$C$9:$C$33</c:f>
              <c:num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'4.2.1.2.'!$E$9:$E$33</c:f>
              <c:numCache>
                <c:ptCount val="25"/>
                <c:pt idx="0">
                  <c:v>2604</c:v>
                </c:pt>
                <c:pt idx="1">
                  <c:v>3237</c:v>
                </c:pt>
                <c:pt idx="2">
                  <c:v>3694</c:v>
                </c:pt>
                <c:pt idx="3">
                  <c:v>4334</c:v>
                </c:pt>
                <c:pt idx="4">
                  <c:v>4460</c:v>
                </c:pt>
                <c:pt idx="5">
                  <c:v>4217</c:v>
                </c:pt>
                <c:pt idx="6">
                  <c:v>3873</c:v>
                </c:pt>
                <c:pt idx="7">
                  <c:v>3978</c:v>
                </c:pt>
                <c:pt idx="8">
                  <c:v>3966</c:v>
                </c:pt>
                <c:pt idx="9">
                  <c:v>3732</c:v>
                </c:pt>
                <c:pt idx="10">
                  <c:v>3653</c:v>
                </c:pt>
                <c:pt idx="11">
                  <c:v>3905</c:v>
                </c:pt>
                <c:pt idx="12">
                  <c:v>4132</c:v>
                </c:pt>
                <c:pt idx="13">
                  <c:v>4410</c:v>
                </c:pt>
                <c:pt idx="14">
                  <c:v>4570</c:v>
                </c:pt>
                <c:pt idx="15">
                  <c:v>4763</c:v>
                </c:pt>
                <c:pt idx="16">
                  <c:v>5109</c:v>
                </c:pt>
                <c:pt idx="17">
                  <c:v>5592</c:v>
                </c:pt>
                <c:pt idx="18">
                  <c:v>5950</c:v>
                </c:pt>
                <c:pt idx="19">
                  <c:v>6076</c:v>
                </c:pt>
                <c:pt idx="20">
                  <c:v>5788</c:v>
                </c:pt>
                <c:pt idx="21">
                  <c:v>5288</c:v>
                </c:pt>
                <c:pt idx="22">
                  <c:v>5225</c:v>
                </c:pt>
                <c:pt idx="23">
                  <c:v>5083</c:v>
                </c:pt>
                <c:pt idx="24">
                  <c:v>4977</c:v>
                </c:pt>
              </c:numCache>
            </c:numRef>
          </c:val>
        </c:ser>
        <c:axId val="16786717"/>
        <c:axId val="16862726"/>
      </c:barChart>
      <c:catAx>
        <c:axId val="16786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862726"/>
        <c:crosses val="autoZero"/>
        <c:auto val="1"/>
        <c:lblOffset val="100"/>
        <c:noMultiLvlLbl val="0"/>
      </c:catAx>
      <c:valAx>
        <c:axId val="16862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Población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786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75"/>
          <c:y val="0.93675"/>
          <c:w val="0.24225"/>
          <c:h val="0.039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Evolución de la población reclusa por nacionalidad. Periodo 1996-2014. Total Nacional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'4.2.7.2'!$D$9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'4.2.7.2'!$C$10:$C$28</c:f>
              <c:numCach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'4.2.7.2'!$D$10:$D$28</c:f>
              <c:numCache>
                <c:ptCount val="19"/>
                <c:pt idx="0">
                  <c:v>41903</c:v>
                </c:pt>
                <c:pt idx="1">
                  <c:v>42756</c:v>
                </c:pt>
                <c:pt idx="2">
                  <c:v>44370</c:v>
                </c:pt>
                <c:pt idx="3">
                  <c:v>44197</c:v>
                </c:pt>
                <c:pt idx="4">
                  <c:v>45104</c:v>
                </c:pt>
                <c:pt idx="5">
                  <c:v>47571</c:v>
                </c:pt>
                <c:pt idx="6">
                  <c:v>51882</c:v>
                </c:pt>
                <c:pt idx="7">
                  <c:v>56096</c:v>
                </c:pt>
                <c:pt idx="8">
                  <c:v>59375</c:v>
                </c:pt>
                <c:pt idx="9">
                  <c:v>61054</c:v>
                </c:pt>
                <c:pt idx="10">
                  <c:v>64021</c:v>
                </c:pt>
                <c:pt idx="11">
                  <c:v>67100</c:v>
                </c:pt>
                <c:pt idx="12">
                  <c:v>73558</c:v>
                </c:pt>
                <c:pt idx="13">
                  <c:v>76079</c:v>
                </c:pt>
                <c:pt idx="14">
                  <c:v>73929</c:v>
                </c:pt>
                <c:pt idx="15">
                  <c:v>70472</c:v>
                </c:pt>
                <c:pt idx="16">
                  <c:v>68597</c:v>
                </c:pt>
                <c:pt idx="17">
                  <c:v>66765</c:v>
                </c:pt>
                <c:pt idx="18">
                  <c:v>65017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'4.2.7.2'!$E$9</c:f>
              <c:strCache>
                <c:ptCount val="1"/>
                <c:pt idx="0">
                  <c:v>Españoles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'4.2.7.2'!$C$10:$C$28</c:f>
              <c:numCach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'4.2.7.2'!$E$10:$E$28</c:f>
              <c:numCache>
                <c:ptCount val="19"/>
                <c:pt idx="0">
                  <c:v>34640</c:v>
                </c:pt>
                <c:pt idx="1">
                  <c:v>35220</c:v>
                </c:pt>
                <c:pt idx="2">
                  <c:v>36520</c:v>
                </c:pt>
                <c:pt idx="3">
                  <c:v>36297</c:v>
                </c:pt>
                <c:pt idx="4">
                  <c:v>36114</c:v>
                </c:pt>
                <c:pt idx="5">
                  <c:v>36476</c:v>
                </c:pt>
                <c:pt idx="6">
                  <c:v>38469</c:v>
                </c:pt>
                <c:pt idx="7">
                  <c:v>40891</c:v>
                </c:pt>
                <c:pt idx="8">
                  <c:v>42073</c:v>
                </c:pt>
                <c:pt idx="9">
                  <c:v>42438</c:v>
                </c:pt>
                <c:pt idx="10">
                  <c:v>43378</c:v>
                </c:pt>
                <c:pt idx="11">
                  <c:v>44123</c:v>
                </c:pt>
                <c:pt idx="12">
                  <c:v>47357</c:v>
                </c:pt>
                <c:pt idx="13">
                  <c:v>48917</c:v>
                </c:pt>
                <c:pt idx="14">
                  <c:v>47614</c:v>
                </c:pt>
                <c:pt idx="15">
                  <c:v>45970</c:v>
                </c:pt>
                <c:pt idx="16">
                  <c:v>45704</c:v>
                </c:pt>
                <c:pt idx="17">
                  <c:v>45649</c:v>
                </c:pt>
                <c:pt idx="18">
                  <c:v>45320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'4.2.7.2'!$F$9</c:f>
              <c:strCache>
                <c:ptCount val="1"/>
                <c:pt idx="0">
                  <c:v>Extranjeros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'4.2.7.2'!$C$10:$C$28</c:f>
              <c:numCach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'4.2.7.2'!$F$10:$F$28</c:f>
              <c:numCache>
                <c:ptCount val="19"/>
                <c:pt idx="0">
                  <c:v>7263</c:v>
                </c:pt>
                <c:pt idx="1">
                  <c:v>7536</c:v>
                </c:pt>
                <c:pt idx="2">
                  <c:v>7850</c:v>
                </c:pt>
                <c:pt idx="3">
                  <c:v>7900</c:v>
                </c:pt>
                <c:pt idx="4">
                  <c:v>8990</c:v>
                </c:pt>
                <c:pt idx="5">
                  <c:v>11095</c:v>
                </c:pt>
                <c:pt idx="6">
                  <c:v>13413</c:v>
                </c:pt>
                <c:pt idx="7">
                  <c:v>15205</c:v>
                </c:pt>
                <c:pt idx="8">
                  <c:v>17302</c:v>
                </c:pt>
                <c:pt idx="9">
                  <c:v>18616</c:v>
                </c:pt>
                <c:pt idx="10">
                  <c:v>20643</c:v>
                </c:pt>
                <c:pt idx="11">
                  <c:v>22977</c:v>
                </c:pt>
                <c:pt idx="12">
                  <c:v>26201</c:v>
                </c:pt>
                <c:pt idx="13">
                  <c:v>27162</c:v>
                </c:pt>
                <c:pt idx="14">
                  <c:v>26315</c:v>
                </c:pt>
                <c:pt idx="15">
                  <c:v>24502</c:v>
                </c:pt>
                <c:pt idx="16">
                  <c:v>22893</c:v>
                </c:pt>
                <c:pt idx="17">
                  <c:v>21116</c:v>
                </c:pt>
                <c:pt idx="18">
                  <c:v>19697</c:v>
                </c:pt>
              </c:numCache>
            </c:numRef>
          </c:val>
          <c:smooth val="0"/>
        </c:ser>
        <c:marker val="1"/>
        <c:axId val="17546807"/>
        <c:axId val="23703536"/>
      </c:lineChart>
      <c:catAx>
        <c:axId val="17546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703536"/>
        <c:crosses val="autoZero"/>
        <c:auto val="1"/>
        <c:lblOffset val="100"/>
        <c:noMultiLvlLbl val="0"/>
      </c:catAx>
      <c:valAx>
        <c:axId val="237035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5468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Distribución de la población reclusa por comunidades autónomas a 31-12-2014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5"/>
          <c:w val="0.95225"/>
          <c:h val="0.84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'4.2.8.1'!$F$10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'4.2.8.1'!$C$11:$C$29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Asturias, Principado de </c:v>
                </c:pt>
                <c:pt idx="3">
                  <c:v>Balears, Illes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 de </c:v>
                </c:pt>
                <c:pt idx="13">
                  <c:v>Murcia, Región de </c:v>
                </c:pt>
                <c:pt idx="14">
                  <c:v>Navarra, Comunidad Foral de 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'4.2.8.1'!$F$11:$F$29</c:f>
              <c:numCache>
                <c:ptCount val="19"/>
                <c:pt idx="0">
                  <c:v>15079</c:v>
                </c:pt>
                <c:pt idx="1">
                  <c:v>2152</c:v>
                </c:pt>
                <c:pt idx="2">
                  <c:v>1349</c:v>
                </c:pt>
                <c:pt idx="3">
                  <c:v>1728</c:v>
                </c:pt>
                <c:pt idx="4">
                  <c:v>3365</c:v>
                </c:pt>
                <c:pt idx="5">
                  <c:v>641</c:v>
                </c:pt>
                <c:pt idx="6">
                  <c:v>4748</c:v>
                </c:pt>
                <c:pt idx="7">
                  <c:v>1846</c:v>
                </c:pt>
                <c:pt idx="8">
                  <c:v>9291</c:v>
                </c:pt>
                <c:pt idx="9">
                  <c:v>6888</c:v>
                </c:pt>
                <c:pt idx="10">
                  <c:v>1126</c:v>
                </c:pt>
                <c:pt idx="11">
                  <c:v>3750</c:v>
                </c:pt>
                <c:pt idx="12">
                  <c:v>8788</c:v>
                </c:pt>
                <c:pt idx="13">
                  <c:v>1737</c:v>
                </c:pt>
                <c:pt idx="14">
                  <c:v>339</c:v>
                </c:pt>
                <c:pt idx="15">
                  <c:v>1346</c:v>
                </c:pt>
                <c:pt idx="16">
                  <c:v>340</c:v>
                </c:pt>
                <c:pt idx="17">
                  <c:v>201</c:v>
                </c:pt>
                <c:pt idx="18">
                  <c:v>303</c:v>
                </c:pt>
              </c:numCache>
            </c:numRef>
          </c:val>
        </c:ser>
        <c:axId val="12005233"/>
        <c:axId val="40938234"/>
      </c:barChart>
      <c:catAx>
        <c:axId val="12005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Comunidades Autónomas</a:t>
                </a:r>
              </a:p>
            </c:rich>
          </c:tx>
          <c:layout>
            <c:manualLayout>
              <c:xMode val="factor"/>
              <c:yMode val="factor"/>
              <c:x val="0.011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938234"/>
        <c:crosses val="autoZero"/>
        <c:auto val="1"/>
        <c:lblOffset val="100"/>
        <c:noMultiLvlLbl val="0"/>
      </c:catAx>
      <c:valAx>
        <c:axId val="40938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Población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0052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19</xdr:row>
      <xdr:rowOff>0</xdr:rowOff>
    </xdr:from>
    <xdr:to>
      <xdr:col>2</xdr:col>
      <xdr:colOff>190500</xdr:colOff>
      <xdr:row>19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124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190500</xdr:colOff>
      <xdr:row>28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4629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19</xdr:row>
      <xdr:rowOff>0</xdr:rowOff>
    </xdr:from>
    <xdr:to>
      <xdr:col>2</xdr:col>
      <xdr:colOff>190500</xdr:colOff>
      <xdr:row>19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20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190500</xdr:colOff>
      <xdr:row>28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4705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0.982</cdr:y>
    </cdr:from>
    <cdr:to>
      <cdr:x>0.27625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5648325"/>
          <a:ext cx="2257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Nota: Ceuta y Melilla son ciudades autónomas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34"/>
  <sheetViews>
    <sheetView tabSelected="1" workbookViewId="0" topLeftCell="B8">
      <selection activeCell="H31" sqref="H31"/>
    </sheetView>
  </sheetViews>
  <sheetFormatPr defaultColWidth="11.421875" defaultRowHeight="12.75"/>
  <cols>
    <col min="3" max="3" width="29.7109375" style="0" customWidth="1"/>
    <col min="4" max="4" width="17.140625" style="0" customWidth="1"/>
    <col min="5" max="5" width="38.7109375" style="0" customWidth="1"/>
  </cols>
  <sheetData>
    <row r="3" spans="3:4" ht="12.75">
      <c r="C3" s="116" t="s">
        <v>127</v>
      </c>
      <c r="D3" s="117"/>
    </row>
    <row r="4" ht="12.75" customHeight="1">
      <c r="C4" s="15"/>
    </row>
    <row r="5" ht="12.75">
      <c r="C5" s="24" t="s">
        <v>256</v>
      </c>
    </row>
    <row r="9" spans="3:5" ht="13.5" thickBot="1">
      <c r="C9" s="114" t="s">
        <v>0</v>
      </c>
      <c r="D9" s="115"/>
      <c r="E9" s="115"/>
    </row>
    <row r="10" spans="3:5" ht="13.5" thickBot="1">
      <c r="C10" s="1" t="s">
        <v>1</v>
      </c>
      <c r="D10" s="2" t="s">
        <v>2</v>
      </c>
      <c r="E10" s="2" t="s">
        <v>3</v>
      </c>
    </row>
    <row r="11" spans="3:5" ht="13.5" thickBot="1">
      <c r="C11" s="3" t="s">
        <v>4</v>
      </c>
      <c r="D11" s="51">
        <v>60040</v>
      </c>
      <c r="E11" s="52">
        <v>92.35</v>
      </c>
    </row>
    <row r="12" spans="3:5" ht="13.5" thickBot="1">
      <c r="C12" s="3" t="s">
        <v>5</v>
      </c>
      <c r="D12" s="51">
        <v>4977</v>
      </c>
      <c r="E12" s="52">
        <v>7.65</v>
      </c>
    </row>
    <row r="13" spans="3:5" ht="13.5" thickBot="1">
      <c r="C13" s="6" t="s">
        <v>2</v>
      </c>
      <c r="D13" s="53">
        <v>65017</v>
      </c>
      <c r="E13" s="45">
        <v>100</v>
      </c>
    </row>
    <row r="14" ht="12.75">
      <c r="C14" s="9"/>
    </row>
    <row r="15" ht="12.75">
      <c r="C15" s="9"/>
    </row>
    <row r="16" ht="12.75">
      <c r="C16" s="9"/>
    </row>
    <row r="17" ht="12.75">
      <c r="C17" s="9"/>
    </row>
    <row r="18" ht="12.75">
      <c r="C18" s="9"/>
    </row>
    <row r="19" spans="3:5" ht="12.75" customHeight="1" thickBot="1">
      <c r="C19" s="114" t="s">
        <v>6</v>
      </c>
      <c r="D19" s="115"/>
      <c r="E19" s="115"/>
    </row>
    <row r="20" spans="3:5" ht="13.5" thickBot="1">
      <c r="C20" s="1" t="s">
        <v>1</v>
      </c>
      <c r="D20" s="2" t="s">
        <v>2</v>
      </c>
      <c r="E20" s="2" t="s">
        <v>3</v>
      </c>
    </row>
    <row r="21" spans="3:5" ht="13.5" thickBot="1">
      <c r="C21" s="3" t="s">
        <v>4</v>
      </c>
      <c r="D21" s="51">
        <v>51383</v>
      </c>
      <c r="E21" s="52">
        <v>92.21</v>
      </c>
    </row>
    <row r="22" spans="3:5" ht="13.5" thickBot="1">
      <c r="C22" s="3" t="s">
        <v>5</v>
      </c>
      <c r="D22" s="51">
        <v>4343</v>
      </c>
      <c r="E22" s="52">
        <v>7.79</v>
      </c>
    </row>
    <row r="23" spans="3:5" ht="13.5" thickBot="1">
      <c r="C23" s="6" t="s">
        <v>2</v>
      </c>
      <c r="D23" s="53">
        <v>55726</v>
      </c>
      <c r="E23" s="45">
        <v>100</v>
      </c>
    </row>
    <row r="24" ht="12.75">
      <c r="C24" s="10"/>
    </row>
    <row r="25" ht="12.75">
      <c r="C25" s="9"/>
    </row>
    <row r="26" ht="12.75">
      <c r="C26" s="9"/>
    </row>
    <row r="27" ht="12.75">
      <c r="C27" s="9"/>
    </row>
    <row r="28" spans="3:5" ht="13.5" thickBot="1">
      <c r="C28" s="114" t="s">
        <v>7</v>
      </c>
      <c r="D28" s="115"/>
      <c r="E28" s="115"/>
    </row>
    <row r="29" spans="3:5" ht="13.5" thickBot="1">
      <c r="C29" s="1" t="s">
        <v>1</v>
      </c>
      <c r="D29" s="11" t="s">
        <v>2</v>
      </c>
      <c r="E29" s="2" t="s">
        <v>3</v>
      </c>
    </row>
    <row r="30" spans="3:5" ht="13.5" thickBot="1">
      <c r="C30" s="3" t="s">
        <v>4</v>
      </c>
      <c r="D30" s="51">
        <v>8657</v>
      </c>
      <c r="E30" s="52">
        <v>93.18</v>
      </c>
    </row>
    <row r="31" spans="3:5" ht="13.5" thickBot="1">
      <c r="C31" s="3" t="s">
        <v>5</v>
      </c>
      <c r="D31" s="52">
        <v>634</v>
      </c>
      <c r="E31" s="52">
        <v>6.82</v>
      </c>
    </row>
    <row r="32" spans="3:5" ht="13.5" thickBot="1">
      <c r="C32" s="6" t="s">
        <v>2</v>
      </c>
      <c r="D32" s="53">
        <v>9291</v>
      </c>
      <c r="E32" s="45">
        <v>100</v>
      </c>
    </row>
    <row r="33" ht="12.75">
      <c r="C33" s="9"/>
    </row>
    <row r="34" ht="12.75">
      <c r="C34" s="111"/>
    </row>
  </sheetData>
  <mergeCells count="4">
    <mergeCell ref="C9:E9"/>
    <mergeCell ref="C19:E19"/>
    <mergeCell ref="C28:E28"/>
    <mergeCell ref="C3:D3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3:F55"/>
  <sheetViews>
    <sheetView workbookViewId="0" topLeftCell="A21">
      <selection activeCell="C55" sqref="C55"/>
    </sheetView>
  </sheetViews>
  <sheetFormatPr defaultColWidth="11.421875" defaultRowHeight="12.75"/>
  <cols>
    <col min="3" max="3" width="17.421875" style="0" customWidth="1"/>
    <col min="4" max="4" width="14.8515625" style="0" customWidth="1"/>
    <col min="5" max="6" width="14.7109375" style="0" customWidth="1"/>
  </cols>
  <sheetData>
    <row r="3" ht="12.75">
      <c r="C3" s="24" t="s">
        <v>258</v>
      </c>
    </row>
    <row r="5" spans="3:6" ht="12.75">
      <c r="C5" s="119" t="s">
        <v>12</v>
      </c>
      <c r="D5" s="120"/>
      <c r="E5" s="120"/>
      <c r="F5" s="120"/>
    </row>
    <row r="6" ht="18">
      <c r="C6" s="16"/>
    </row>
    <row r="7" ht="18.75" thickBot="1">
      <c r="C7" s="16"/>
    </row>
    <row r="8" spans="3:6" ht="13.5" thickTop="1">
      <c r="C8" s="29"/>
      <c r="D8" s="30"/>
      <c r="E8" s="30"/>
      <c r="F8" s="30"/>
    </row>
    <row r="9" spans="3:6" ht="13.5" thickBot="1">
      <c r="C9" s="31" t="s">
        <v>76</v>
      </c>
      <c r="D9" s="32" t="s">
        <v>2</v>
      </c>
      <c r="E9" s="32" t="s">
        <v>77</v>
      </c>
      <c r="F9" s="32" t="s">
        <v>78</v>
      </c>
    </row>
    <row r="10" spans="3:6" ht="14.25" thickBot="1" thickTop="1">
      <c r="C10" s="58">
        <v>1996</v>
      </c>
      <c r="D10" s="57">
        <v>41903</v>
      </c>
      <c r="E10" s="57">
        <v>34640</v>
      </c>
      <c r="F10" s="57">
        <v>7263</v>
      </c>
    </row>
    <row r="11" spans="3:6" ht="14.25" thickBot="1" thickTop="1">
      <c r="C11" s="58">
        <v>1997</v>
      </c>
      <c r="D11" s="57">
        <v>42756</v>
      </c>
      <c r="E11" s="57">
        <v>35220</v>
      </c>
      <c r="F11" s="57">
        <v>7536</v>
      </c>
    </row>
    <row r="12" spans="3:6" ht="14.25" thickBot="1" thickTop="1">
      <c r="C12" s="58">
        <v>1998</v>
      </c>
      <c r="D12" s="57">
        <v>44370</v>
      </c>
      <c r="E12" s="57">
        <v>36520</v>
      </c>
      <c r="F12" s="57">
        <v>7850</v>
      </c>
    </row>
    <row r="13" spans="3:6" ht="14.25" thickBot="1" thickTop="1">
      <c r="C13" s="58">
        <v>1999</v>
      </c>
      <c r="D13" s="57">
        <v>44197</v>
      </c>
      <c r="E13" s="57">
        <v>36297</v>
      </c>
      <c r="F13" s="57">
        <v>7900</v>
      </c>
    </row>
    <row r="14" spans="3:6" ht="14.25" thickBot="1" thickTop="1">
      <c r="C14" s="58">
        <v>2000</v>
      </c>
      <c r="D14" s="57">
        <v>45104</v>
      </c>
      <c r="E14" s="57">
        <v>36114</v>
      </c>
      <c r="F14" s="57">
        <v>8990</v>
      </c>
    </row>
    <row r="15" spans="3:6" ht="14.25" thickBot="1" thickTop="1">
      <c r="C15" s="58">
        <v>2001</v>
      </c>
      <c r="D15" s="57">
        <v>47571</v>
      </c>
      <c r="E15" s="57">
        <v>36476</v>
      </c>
      <c r="F15" s="57">
        <v>11095</v>
      </c>
    </row>
    <row r="16" spans="3:6" ht="14.25" thickBot="1" thickTop="1">
      <c r="C16" s="58">
        <v>2002</v>
      </c>
      <c r="D16" s="57">
        <v>51882</v>
      </c>
      <c r="E16" s="57">
        <v>38469</v>
      </c>
      <c r="F16" s="57">
        <v>13413</v>
      </c>
    </row>
    <row r="17" spans="3:6" ht="14.25" thickBot="1" thickTop="1">
      <c r="C17" s="58">
        <v>2003</v>
      </c>
      <c r="D17" s="57">
        <v>56096</v>
      </c>
      <c r="E17" s="57">
        <v>40891</v>
      </c>
      <c r="F17" s="57">
        <v>15205</v>
      </c>
    </row>
    <row r="18" spans="3:6" ht="14.25" thickBot="1" thickTop="1">
      <c r="C18" s="58">
        <v>2004</v>
      </c>
      <c r="D18" s="57">
        <v>59375</v>
      </c>
      <c r="E18" s="57">
        <v>42073</v>
      </c>
      <c r="F18" s="57">
        <v>17302</v>
      </c>
    </row>
    <row r="19" spans="3:6" ht="14.25" thickBot="1" thickTop="1">
      <c r="C19" s="58">
        <v>2005</v>
      </c>
      <c r="D19" s="57">
        <v>61054</v>
      </c>
      <c r="E19" s="57">
        <v>42438</v>
      </c>
      <c r="F19" s="57">
        <v>18616</v>
      </c>
    </row>
    <row r="20" spans="3:6" ht="14.25" thickBot="1" thickTop="1">
      <c r="C20" s="58">
        <v>2006</v>
      </c>
      <c r="D20" s="57">
        <v>64021</v>
      </c>
      <c r="E20" s="57">
        <v>43378</v>
      </c>
      <c r="F20" s="57">
        <v>20643</v>
      </c>
    </row>
    <row r="21" spans="3:6" ht="14.25" thickBot="1" thickTop="1">
      <c r="C21" s="58">
        <v>2007</v>
      </c>
      <c r="D21" s="57">
        <v>67100</v>
      </c>
      <c r="E21" s="57">
        <v>44123</v>
      </c>
      <c r="F21" s="57">
        <v>22977</v>
      </c>
    </row>
    <row r="22" spans="3:6" ht="14.25" thickBot="1" thickTop="1">
      <c r="C22" s="58">
        <v>2008</v>
      </c>
      <c r="D22" s="57">
        <v>73558</v>
      </c>
      <c r="E22" s="57">
        <v>47357</v>
      </c>
      <c r="F22" s="57">
        <v>26201</v>
      </c>
    </row>
    <row r="23" spans="3:6" ht="14.25" thickBot="1" thickTop="1">
      <c r="C23" s="58">
        <v>2009</v>
      </c>
      <c r="D23" s="57">
        <v>76079</v>
      </c>
      <c r="E23" s="57">
        <v>48917</v>
      </c>
      <c r="F23" s="57">
        <v>27162</v>
      </c>
    </row>
    <row r="24" spans="3:6" ht="14.25" thickBot="1" thickTop="1">
      <c r="C24" s="58">
        <v>2010</v>
      </c>
      <c r="D24" s="57">
        <v>73929</v>
      </c>
      <c r="E24" s="57">
        <v>47614</v>
      </c>
      <c r="F24" s="57">
        <v>26315</v>
      </c>
    </row>
    <row r="25" spans="3:6" ht="14.25" thickBot="1" thickTop="1">
      <c r="C25" s="58">
        <v>2011</v>
      </c>
      <c r="D25" s="57">
        <v>70472</v>
      </c>
      <c r="E25" s="57">
        <v>45970</v>
      </c>
      <c r="F25" s="57">
        <v>24502</v>
      </c>
    </row>
    <row r="26" spans="3:6" ht="14.25" thickBot="1" thickTop="1">
      <c r="C26" s="58">
        <v>2012</v>
      </c>
      <c r="D26" s="57">
        <v>68597</v>
      </c>
      <c r="E26" s="57">
        <v>45704</v>
      </c>
      <c r="F26" s="57">
        <v>22893</v>
      </c>
    </row>
    <row r="27" spans="3:6" ht="14.25" thickBot="1" thickTop="1">
      <c r="C27" s="58">
        <v>2013</v>
      </c>
      <c r="D27" s="57">
        <v>66765</v>
      </c>
      <c r="E27" s="57">
        <v>45649</v>
      </c>
      <c r="F27" s="57">
        <v>21116</v>
      </c>
    </row>
    <row r="28" spans="3:6" ht="14.25" thickBot="1" thickTop="1">
      <c r="C28" s="58">
        <v>2014</v>
      </c>
      <c r="D28" s="57">
        <v>65017</v>
      </c>
      <c r="E28" s="57">
        <v>45320</v>
      </c>
      <c r="F28" s="57">
        <v>19697</v>
      </c>
    </row>
    <row r="29" ht="18.75" thickTop="1">
      <c r="C29" s="16"/>
    </row>
    <row r="30" ht="18">
      <c r="C30" s="16"/>
    </row>
    <row r="31" spans="3:6" ht="18">
      <c r="C31" s="125" t="s">
        <v>79</v>
      </c>
      <c r="D31" s="117"/>
      <c r="E31" s="117"/>
      <c r="F31" s="117"/>
    </row>
    <row r="32" ht="18.75" thickBot="1">
      <c r="C32" s="15"/>
    </row>
    <row r="33" spans="3:6" ht="13.5" thickTop="1">
      <c r="C33" s="33"/>
      <c r="D33" s="34"/>
      <c r="E33" s="34"/>
      <c r="F33" s="34"/>
    </row>
    <row r="34" spans="3:6" ht="13.5" thickBot="1">
      <c r="C34" s="35" t="s">
        <v>76</v>
      </c>
      <c r="D34" s="36" t="s">
        <v>2</v>
      </c>
      <c r="E34" s="36" t="s">
        <v>77</v>
      </c>
      <c r="F34" s="36" t="s">
        <v>78</v>
      </c>
    </row>
    <row r="35" spans="3:6" ht="14.25" thickBot="1" thickTop="1">
      <c r="C35" s="58">
        <v>1996</v>
      </c>
      <c r="D35" s="59">
        <v>100</v>
      </c>
      <c r="E35" s="59">
        <v>82.7</v>
      </c>
      <c r="F35" s="59">
        <v>17.3</v>
      </c>
    </row>
    <row r="36" spans="3:6" ht="14.25" thickBot="1" thickTop="1">
      <c r="C36" s="58">
        <v>1997</v>
      </c>
      <c r="D36" s="59">
        <v>100</v>
      </c>
      <c r="E36" s="59">
        <v>82.4</v>
      </c>
      <c r="F36" s="59">
        <v>17.6</v>
      </c>
    </row>
    <row r="37" spans="3:6" ht="14.25" thickBot="1" thickTop="1">
      <c r="C37" s="58">
        <v>1998</v>
      </c>
      <c r="D37" s="59">
        <v>100</v>
      </c>
      <c r="E37" s="59">
        <v>82.3</v>
      </c>
      <c r="F37" s="59">
        <v>17.7</v>
      </c>
    </row>
    <row r="38" spans="3:6" ht="14.25" thickBot="1" thickTop="1">
      <c r="C38" s="58">
        <v>1999</v>
      </c>
      <c r="D38" s="59">
        <v>100</v>
      </c>
      <c r="E38" s="59">
        <v>82.1</v>
      </c>
      <c r="F38" s="59">
        <v>17.9</v>
      </c>
    </row>
    <row r="39" spans="3:6" ht="14.25" thickBot="1" thickTop="1">
      <c r="C39" s="58">
        <v>2000</v>
      </c>
      <c r="D39" s="59">
        <v>100</v>
      </c>
      <c r="E39" s="59">
        <v>80.1</v>
      </c>
      <c r="F39" s="59">
        <v>19.9</v>
      </c>
    </row>
    <row r="40" spans="3:6" ht="14.25" thickBot="1" thickTop="1">
      <c r="C40" s="58">
        <v>2001</v>
      </c>
      <c r="D40" s="59">
        <v>100</v>
      </c>
      <c r="E40" s="59">
        <v>76.7</v>
      </c>
      <c r="F40" s="59">
        <v>23.3</v>
      </c>
    </row>
    <row r="41" spans="3:6" ht="14.25" thickBot="1" thickTop="1">
      <c r="C41" s="58">
        <v>2002</v>
      </c>
      <c r="D41" s="59">
        <v>100</v>
      </c>
      <c r="E41" s="59">
        <v>74.1</v>
      </c>
      <c r="F41" s="59">
        <v>25.9</v>
      </c>
    </row>
    <row r="42" spans="3:6" ht="14.25" thickBot="1" thickTop="1">
      <c r="C42" s="58">
        <v>2003</v>
      </c>
      <c r="D42" s="59">
        <v>100</v>
      </c>
      <c r="E42" s="59">
        <v>72.9</v>
      </c>
      <c r="F42" s="59">
        <v>27.1</v>
      </c>
    </row>
    <row r="43" spans="3:6" ht="14.25" thickBot="1" thickTop="1">
      <c r="C43" s="58">
        <v>2004</v>
      </c>
      <c r="D43" s="59">
        <v>100</v>
      </c>
      <c r="E43" s="59">
        <v>70.9</v>
      </c>
      <c r="F43" s="59">
        <v>29.1</v>
      </c>
    </row>
    <row r="44" spans="3:6" ht="14.25" thickBot="1" thickTop="1">
      <c r="C44" s="58">
        <v>2005</v>
      </c>
      <c r="D44" s="59">
        <v>100</v>
      </c>
      <c r="E44" s="59">
        <v>69.5</v>
      </c>
      <c r="F44" s="59">
        <v>30.5</v>
      </c>
    </row>
    <row r="45" spans="3:6" ht="14.25" thickBot="1" thickTop="1">
      <c r="C45" s="58">
        <v>2006</v>
      </c>
      <c r="D45" s="59">
        <v>100</v>
      </c>
      <c r="E45" s="59">
        <v>67.8</v>
      </c>
      <c r="F45" s="59">
        <v>32.2</v>
      </c>
    </row>
    <row r="46" spans="3:6" ht="14.25" thickBot="1" thickTop="1">
      <c r="C46" s="58">
        <v>2007</v>
      </c>
      <c r="D46" s="59">
        <v>100</v>
      </c>
      <c r="E46" s="59">
        <v>65.8</v>
      </c>
      <c r="F46" s="59">
        <v>34.2</v>
      </c>
    </row>
    <row r="47" spans="3:6" ht="14.25" thickBot="1" thickTop="1">
      <c r="C47" s="58">
        <v>2008</v>
      </c>
      <c r="D47" s="59">
        <v>100</v>
      </c>
      <c r="E47" s="59">
        <v>64.4</v>
      </c>
      <c r="F47" s="59">
        <v>35.6</v>
      </c>
    </row>
    <row r="48" spans="3:6" ht="14.25" thickBot="1" thickTop="1">
      <c r="C48" s="58">
        <v>2009</v>
      </c>
      <c r="D48" s="59">
        <v>100</v>
      </c>
      <c r="E48" s="59">
        <v>64.3</v>
      </c>
      <c r="F48" s="59">
        <v>35.7</v>
      </c>
    </row>
    <row r="49" spans="3:6" ht="14.25" thickBot="1" thickTop="1">
      <c r="C49" s="58">
        <v>2010</v>
      </c>
      <c r="D49" s="59">
        <v>100</v>
      </c>
      <c r="E49" s="59">
        <v>64.4</v>
      </c>
      <c r="F49" s="59">
        <v>35.6</v>
      </c>
    </row>
    <row r="50" spans="3:6" ht="14.25" thickBot="1" thickTop="1">
      <c r="C50" s="58">
        <v>2011</v>
      </c>
      <c r="D50" s="59">
        <v>100</v>
      </c>
      <c r="E50" s="59">
        <v>65.2</v>
      </c>
      <c r="F50" s="59">
        <v>34.8</v>
      </c>
    </row>
    <row r="51" spans="3:6" ht="14.25" thickBot="1" thickTop="1">
      <c r="C51" s="58">
        <v>2012</v>
      </c>
      <c r="D51" s="59">
        <v>100</v>
      </c>
      <c r="E51" s="59">
        <v>66.6</v>
      </c>
      <c r="F51" s="59">
        <v>33.4</v>
      </c>
    </row>
    <row r="52" spans="3:6" ht="14.25" thickBot="1" thickTop="1">
      <c r="C52" s="58">
        <v>2013</v>
      </c>
      <c r="D52" s="59">
        <v>100</v>
      </c>
      <c r="E52" s="59">
        <v>68.4</v>
      </c>
      <c r="F52" s="59">
        <v>31.6</v>
      </c>
    </row>
    <row r="53" spans="3:6" ht="14.25" thickBot="1" thickTop="1">
      <c r="C53" s="58">
        <v>2014</v>
      </c>
      <c r="D53" s="59">
        <v>100</v>
      </c>
      <c r="E53" s="59">
        <v>69.7</v>
      </c>
      <c r="F53" s="59">
        <v>30.3</v>
      </c>
    </row>
    <row r="54" ht="18.75" thickTop="1">
      <c r="C54" s="15"/>
    </row>
    <row r="55" ht="12.75">
      <c r="C55" s="112"/>
    </row>
  </sheetData>
  <mergeCells count="2">
    <mergeCell ref="C5:F5"/>
    <mergeCell ref="C31:F31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3:I47"/>
  <sheetViews>
    <sheetView zoomScale="125" zoomScaleNormal="125" workbookViewId="0" topLeftCell="A16">
      <selection activeCell="K14" sqref="K14"/>
    </sheetView>
  </sheetViews>
  <sheetFormatPr defaultColWidth="11.421875" defaultRowHeight="12.75"/>
  <cols>
    <col min="3" max="3" width="18.7109375" style="0" customWidth="1"/>
    <col min="4" max="4" width="9.421875" style="0" customWidth="1"/>
    <col min="5" max="5" width="6.57421875" style="0" customWidth="1"/>
    <col min="6" max="6" width="7.421875" style="0" customWidth="1"/>
    <col min="7" max="7" width="5.140625" style="0" customWidth="1"/>
    <col min="8" max="8" width="7.00390625" style="0" customWidth="1"/>
    <col min="9" max="9" width="7.57421875" style="0" customWidth="1"/>
  </cols>
  <sheetData>
    <row r="3" ht="12.75">
      <c r="C3" s="24" t="s">
        <v>137</v>
      </c>
    </row>
    <row r="8" spans="3:9" ht="13.5" thickBot="1">
      <c r="C8" s="127" t="s">
        <v>80</v>
      </c>
      <c r="D8" s="126" t="s">
        <v>81</v>
      </c>
      <c r="E8" s="126"/>
      <c r="F8" s="126"/>
      <c r="G8" s="126"/>
      <c r="H8" s="126"/>
      <c r="I8" s="71"/>
    </row>
    <row r="9" spans="3:9" ht="18.75" customHeight="1" thickBot="1">
      <c r="C9" s="127"/>
      <c r="D9" s="43" t="s">
        <v>4</v>
      </c>
      <c r="E9" s="43" t="s">
        <v>3</v>
      </c>
      <c r="F9" s="43" t="s">
        <v>5</v>
      </c>
      <c r="G9" s="43" t="s">
        <v>3</v>
      </c>
      <c r="H9" s="43" t="s">
        <v>2</v>
      </c>
      <c r="I9" s="73" t="s">
        <v>3</v>
      </c>
    </row>
    <row r="10" spans="3:9" ht="14.25" customHeight="1">
      <c r="C10" s="38" t="s">
        <v>82</v>
      </c>
      <c r="D10" s="60">
        <v>115</v>
      </c>
      <c r="E10" s="75">
        <f>PRODUCT(D10*100/18170)</f>
        <v>0.6329113924050633</v>
      </c>
      <c r="F10" s="60">
        <v>13</v>
      </c>
      <c r="G10" s="75">
        <f>PRODUCT(F10*100/1527)</f>
        <v>0.8513425016371972</v>
      </c>
      <c r="H10" s="60">
        <v>128</v>
      </c>
      <c r="I10" s="74">
        <f>PRODUCT(H10*100/19697)</f>
        <v>0.6498451540843784</v>
      </c>
    </row>
    <row r="11" spans="3:9" ht="12.75">
      <c r="C11" s="38" t="s">
        <v>83</v>
      </c>
      <c r="D11" s="60">
        <v>8</v>
      </c>
      <c r="E11" s="75">
        <f aca="true" t="shared" si="0" ref="E11:E45">PRODUCT(D11*100/18170)</f>
        <v>0.04402861860209136</v>
      </c>
      <c r="F11" s="60">
        <v>1</v>
      </c>
      <c r="G11" s="75">
        <f aca="true" t="shared" si="1" ref="G11:G45">PRODUCT(F11*100/1527)</f>
        <v>0.06548788474132286</v>
      </c>
      <c r="H11" s="60">
        <v>9</v>
      </c>
      <c r="I11" s="74">
        <f aca="true" t="shared" si="2" ref="I11:I45">PRODUCT(H11*100/19697)</f>
        <v>0.04569223739655785</v>
      </c>
    </row>
    <row r="12" spans="3:9" ht="12.75">
      <c r="C12" s="38" t="s">
        <v>84</v>
      </c>
      <c r="D12" s="60">
        <v>44</v>
      </c>
      <c r="E12" s="75">
        <f t="shared" si="0"/>
        <v>0.24215740231150248</v>
      </c>
      <c r="F12" s="60">
        <v>0</v>
      </c>
      <c r="G12" s="75">
        <f t="shared" si="1"/>
        <v>0</v>
      </c>
      <c r="H12" s="60">
        <v>44</v>
      </c>
      <c r="I12" s="74">
        <f t="shared" si="2"/>
        <v>0.22338427171650505</v>
      </c>
    </row>
    <row r="13" spans="3:9" ht="12.75">
      <c r="C13" s="38" t="s">
        <v>85</v>
      </c>
      <c r="D13" s="60">
        <v>228</v>
      </c>
      <c r="E13" s="75">
        <f t="shared" si="0"/>
        <v>1.2548156301596038</v>
      </c>
      <c r="F13" s="60">
        <v>21</v>
      </c>
      <c r="G13" s="75">
        <f t="shared" si="1"/>
        <v>1.37524557956778</v>
      </c>
      <c r="H13" s="60">
        <v>249</v>
      </c>
      <c r="I13" s="74">
        <f t="shared" si="2"/>
        <v>1.2641519013047673</v>
      </c>
    </row>
    <row r="14" spans="3:9" ht="12.75">
      <c r="C14" s="38" t="s">
        <v>250</v>
      </c>
      <c r="D14" s="60">
        <v>0</v>
      </c>
      <c r="E14" s="75">
        <f t="shared" si="0"/>
        <v>0</v>
      </c>
      <c r="F14" s="60">
        <v>0</v>
      </c>
      <c r="G14" s="75">
        <f t="shared" si="1"/>
        <v>0</v>
      </c>
      <c r="H14" s="60">
        <v>0</v>
      </c>
      <c r="I14" s="74">
        <f t="shared" si="2"/>
        <v>0</v>
      </c>
    </row>
    <row r="15" spans="3:9" ht="12.75">
      <c r="C15" s="38" t="s">
        <v>255</v>
      </c>
      <c r="D15" s="60">
        <v>24</v>
      </c>
      <c r="E15" s="75">
        <f t="shared" si="0"/>
        <v>0.13208585580627408</v>
      </c>
      <c r="F15" s="60">
        <v>12</v>
      </c>
      <c r="G15" s="75">
        <f t="shared" si="1"/>
        <v>0.7858546168958742</v>
      </c>
      <c r="H15" s="60">
        <v>36</v>
      </c>
      <c r="I15" s="74">
        <f t="shared" si="2"/>
        <v>0.1827689495862314</v>
      </c>
    </row>
    <row r="16" spans="3:9" ht="12.75">
      <c r="C16" s="38" t="s">
        <v>86</v>
      </c>
      <c r="D16" s="60">
        <v>5</v>
      </c>
      <c r="E16" s="75">
        <f t="shared" si="0"/>
        <v>0.0275178866263071</v>
      </c>
      <c r="F16" s="60">
        <v>1</v>
      </c>
      <c r="G16" s="75">
        <f t="shared" si="1"/>
        <v>0.06548788474132286</v>
      </c>
      <c r="H16" s="60">
        <v>6</v>
      </c>
      <c r="I16" s="74">
        <f t="shared" si="2"/>
        <v>0.030461491597705233</v>
      </c>
    </row>
    <row r="17" spans="3:9" ht="12.75">
      <c r="C17" s="38" t="s">
        <v>251</v>
      </c>
      <c r="D17" s="60">
        <v>18</v>
      </c>
      <c r="E17" s="75">
        <f t="shared" si="0"/>
        <v>0.09906439185470556</v>
      </c>
      <c r="F17" s="60">
        <v>4</v>
      </c>
      <c r="G17" s="75">
        <f t="shared" si="1"/>
        <v>0.26195153896529144</v>
      </c>
      <c r="H17" s="60">
        <v>22</v>
      </c>
      <c r="I17" s="74">
        <f t="shared" si="2"/>
        <v>0.11169213585825252</v>
      </c>
    </row>
    <row r="18" spans="3:9" ht="12.75">
      <c r="C18" s="38" t="s">
        <v>87</v>
      </c>
      <c r="D18" s="60">
        <v>10</v>
      </c>
      <c r="E18" s="75">
        <f t="shared" si="0"/>
        <v>0.0550357732526142</v>
      </c>
      <c r="F18" s="60">
        <v>1</v>
      </c>
      <c r="G18" s="75">
        <f t="shared" si="1"/>
        <v>0.06548788474132286</v>
      </c>
      <c r="H18" s="60">
        <v>11</v>
      </c>
      <c r="I18" s="74">
        <f t="shared" si="2"/>
        <v>0.05584606792912626</v>
      </c>
    </row>
    <row r="19" spans="3:9" ht="12.75">
      <c r="C19" s="38" t="s">
        <v>252</v>
      </c>
      <c r="D19" s="60">
        <v>24</v>
      </c>
      <c r="E19" s="75">
        <f t="shared" si="0"/>
        <v>0.13208585580627408</v>
      </c>
      <c r="F19" s="60">
        <v>1</v>
      </c>
      <c r="G19" s="75">
        <f t="shared" si="1"/>
        <v>0.06548788474132286</v>
      </c>
      <c r="H19" s="60">
        <v>25</v>
      </c>
      <c r="I19" s="74">
        <f t="shared" si="2"/>
        <v>0.12692288165710514</v>
      </c>
    </row>
    <row r="20" spans="3:9" ht="12.75">
      <c r="C20" s="38" t="s">
        <v>88</v>
      </c>
      <c r="D20" s="60">
        <v>2</v>
      </c>
      <c r="E20" s="75">
        <f t="shared" si="0"/>
        <v>0.01100715465052284</v>
      </c>
      <c r="F20" s="60">
        <v>1</v>
      </c>
      <c r="G20" s="75">
        <f t="shared" si="1"/>
        <v>0.06548788474132286</v>
      </c>
      <c r="H20" s="60">
        <v>3</v>
      </c>
      <c r="I20" s="74">
        <f t="shared" si="2"/>
        <v>0.015230745798852616</v>
      </c>
    </row>
    <row r="21" spans="3:9" ht="12.75">
      <c r="C21" s="38" t="s">
        <v>89</v>
      </c>
      <c r="D21" s="60">
        <v>242</v>
      </c>
      <c r="E21" s="75">
        <f t="shared" si="0"/>
        <v>1.3318657127132636</v>
      </c>
      <c r="F21" s="60">
        <v>17</v>
      </c>
      <c r="G21" s="75">
        <f t="shared" si="1"/>
        <v>1.1132940406024885</v>
      </c>
      <c r="H21" s="60">
        <v>259</v>
      </c>
      <c r="I21" s="74">
        <f t="shared" si="2"/>
        <v>1.3149210539676093</v>
      </c>
    </row>
    <row r="22" spans="3:9" ht="12.75">
      <c r="C22" s="38" t="s">
        <v>90</v>
      </c>
      <c r="D22" s="60">
        <v>13</v>
      </c>
      <c r="E22" s="75">
        <f t="shared" si="0"/>
        <v>0.07154650522839846</v>
      </c>
      <c r="F22" s="60">
        <v>1</v>
      </c>
      <c r="G22" s="75">
        <f t="shared" si="1"/>
        <v>0.06548788474132286</v>
      </c>
      <c r="H22" s="60">
        <v>14</v>
      </c>
      <c r="I22" s="74">
        <f t="shared" si="2"/>
        <v>0.07107681372797887</v>
      </c>
    </row>
    <row r="23" spans="3:9" ht="12.75">
      <c r="C23" s="38" t="s">
        <v>91</v>
      </c>
      <c r="D23" s="60">
        <v>24</v>
      </c>
      <c r="E23" s="75">
        <f t="shared" si="0"/>
        <v>0.13208585580627408</v>
      </c>
      <c r="F23" s="60">
        <v>9</v>
      </c>
      <c r="G23" s="75">
        <f t="shared" si="1"/>
        <v>0.5893909626719057</v>
      </c>
      <c r="H23" s="60">
        <v>33</v>
      </c>
      <c r="I23" s="74">
        <f t="shared" si="2"/>
        <v>0.1675382037873788</v>
      </c>
    </row>
    <row r="24" spans="3:9" ht="12.75">
      <c r="C24" s="38" t="s">
        <v>92</v>
      </c>
      <c r="D24" s="60">
        <v>20</v>
      </c>
      <c r="E24" s="75">
        <f t="shared" si="0"/>
        <v>0.1100715465052284</v>
      </c>
      <c r="F24" s="60">
        <v>0</v>
      </c>
      <c r="G24" s="75">
        <f t="shared" si="1"/>
        <v>0</v>
      </c>
      <c r="H24" s="60">
        <v>20</v>
      </c>
      <c r="I24" s="74">
        <f t="shared" si="2"/>
        <v>0.10153830532568411</v>
      </c>
    </row>
    <row r="25" spans="3:9" ht="12.75">
      <c r="C25" s="38" t="s">
        <v>93</v>
      </c>
      <c r="D25" s="60">
        <v>255</v>
      </c>
      <c r="E25" s="75">
        <f t="shared" si="0"/>
        <v>1.4034122179416622</v>
      </c>
      <c r="F25" s="60">
        <v>18</v>
      </c>
      <c r="G25" s="75">
        <f t="shared" si="1"/>
        <v>1.1787819253438114</v>
      </c>
      <c r="H25" s="60">
        <v>273</v>
      </c>
      <c r="I25" s="74">
        <f t="shared" si="2"/>
        <v>1.3859978676955882</v>
      </c>
    </row>
    <row r="26" spans="3:9" ht="12.75">
      <c r="C26" s="38" t="s">
        <v>253</v>
      </c>
      <c r="D26" s="60">
        <v>35</v>
      </c>
      <c r="E26" s="75">
        <f t="shared" si="0"/>
        <v>0.1926252063841497</v>
      </c>
      <c r="F26" s="60">
        <v>5</v>
      </c>
      <c r="G26" s="75">
        <f t="shared" si="1"/>
        <v>0.3274394237066143</v>
      </c>
      <c r="H26" s="60">
        <v>40</v>
      </c>
      <c r="I26" s="74">
        <f t="shared" si="2"/>
        <v>0.20307661065136823</v>
      </c>
    </row>
    <row r="27" spans="3:9" ht="12.75">
      <c r="C27" s="38" t="s">
        <v>254</v>
      </c>
      <c r="D27" s="60">
        <v>177</v>
      </c>
      <c r="E27" s="75">
        <f t="shared" si="0"/>
        <v>0.9741331865712713</v>
      </c>
      <c r="F27" s="60">
        <v>8</v>
      </c>
      <c r="G27" s="75">
        <f t="shared" si="1"/>
        <v>0.5239030779305829</v>
      </c>
      <c r="H27" s="60">
        <v>185</v>
      </c>
      <c r="I27" s="74">
        <f t="shared" si="2"/>
        <v>0.9392293242625781</v>
      </c>
    </row>
    <row r="28" spans="3:9" ht="12.75">
      <c r="C28" s="38" t="s">
        <v>94</v>
      </c>
      <c r="D28" s="60">
        <v>0</v>
      </c>
      <c r="E28" s="75">
        <f t="shared" si="0"/>
        <v>0</v>
      </c>
      <c r="F28" s="60">
        <v>0</v>
      </c>
      <c r="G28" s="75">
        <f t="shared" si="1"/>
        <v>0</v>
      </c>
      <c r="H28" s="60">
        <v>0</v>
      </c>
      <c r="I28" s="74">
        <f t="shared" si="2"/>
        <v>0</v>
      </c>
    </row>
    <row r="29" spans="3:9" ht="12.75">
      <c r="C29" s="38" t="s">
        <v>95</v>
      </c>
      <c r="D29" s="60">
        <v>2</v>
      </c>
      <c r="E29" s="75">
        <f t="shared" si="0"/>
        <v>0.01100715465052284</v>
      </c>
      <c r="F29" s="60">
        <v>0</v>
      </c>
      <c r="G29" s="75">
        <f t="shared" si="1"/>
        <v>0</v>
      </c>
      <c r="H29" s="60">
        <v>2</v>
      </c>
      <c r="I29" s="74">
        <f t="shared" si="2"/>
        <v>0.010153830532568412</v>
      </c>
    </row>
    <row r="30" spans="3:9" ht="12.75">
      <c r="C30" s="38" t="s">
        <v>96</v>
      </c>
      <c r="D30" s="60">
        <v>136</v>
      </c>
      <c r="E30" s="75">
        <f t="shared" si="0"/>
        <v>0.7484865162355531</v>
      </c>
      <c r="F30" s="60">
        <v>15</v>
      </c>
      <c r="G30" s="75">
        <f t="shared" si="1"/>
        <v>0.9823182711198428</v>
      </c>
      <c r="H30" s="60">
        <v>151</v>
      </c>
      <c r="I30" s="74">
        <f t="shared" si="2"/>
        <v>0.7666142052089151</v>
      </c>
    </row>
    <row r="31" spans="3:9" ht="12.75">
      <c r="C31" s="38" t="s">
        <v>97</v>
      </c>
      <c r="D31" s="60">
        <v>119</v>
      </c>
      <c r="E31" s="75">
        <f t="shared" si="0"/>
        <v>0.654925701706109</v>
      </c>
      <c r="F31" s="60">
        <v>10</v>
      </c>
      <c r="G31" s="75">
        <f t="shared" si="1"/>
        <v>0.6548788474132285</v>
      </c>
      <c r="H31" s="60">
        <v>129</v>
      </c>
      <c r="I31" s="74">
        <f t="shared" si="2"/>
        <v>0.6549220693506626</v>
      </c>
    </row>
    <row r="32" spans="3:9" ht="12.75">
      <c r="C32" s="38" t="s">
        <v>98</v>
      </c>
      <c r="D32" s="60">
        <v>448</v>
      </c>
      <c r="E32" s="75">
        <f t="shared" si="0"/>
        <v>2.465602641717116</v>
      </c>
      <c r="F32" s="60">
        <v>53</v>
      </c>
      <c r="G32" s="75">
        <f t="shared" si="1"/>
        <v>3.470857891290111</v>
      </c>
      <c r="H32" s="60">
        <v>501</v>
      </c>
      <c r="I32" s="74">
        <f t="shared" si="2"/>
        <v>2.543534548408387</v>
      </c>
    </row>
    <row r="33" spans="3:9" ht="12.75">
      <c r="C33" s="38" t="s">
        <v>99</v>
      </c>
      <c r="D33" s="60">
        <v>201</v>
      </c>
      <c r="E33" s="75">
        <f t="shared" si="0"/>
        <v>1.1062190423775453</v>
      </c>
      <c r="F33" s="60">
        <v>11</v>
      </c>
      <c r="G33" s="75">
        <f t="shared" si="1"/>
        <v>0.7203667321545514</v>
      </c>
      <c r="H33" s="60">
        <v>212</v>
      </c>
      <c r="I33" s="74">
        <f t="shared" si="2"/>
        <v>1.0763060364522516</v>
      </c>
    </row>
    <row r="34" spans="3:9" ht="12.75">
      <c r="C34" s="38" t="s">
        <v>100</v>
      </c>
      <c r="D34" s="60">
        <v>37</v>
      </c>
      <c r="E34" s="75">
        <f t="shared" si="0"/>
        <v>0.20363236103467253</v>
      </c>
      <c r="F34" s="60">
        <v>6</v>
      </c>
      <c r="G34" s="75">
        <f t="shared" si="1"/>
        <v>0.3929273084479371</v>
      </c>
      <c r="H34" s="60">
        <v>43</v>
      </c>
      <c r="I34" s="74">
        <f t="shared" si="2"/>
        <v>0.21830735645022084</v>
      </c>
    </row>
    <row r="35" spans="3:9" ht="12.75">
      <c r="C35" s="38" t="s">
        <v>101</v>
      </c>
      <c r="D35" s="60">
        <v>2011</v>
      </c>
      <c r="E35" s="75">
        <f t="shared" si="0"/>
        <v>11.067694001100715</v>
      </c>
      <c r="F35" s="60">
        <v>159</v>
      </c>
      <c r="G35" s="75">
        <f t="shared" si="1"/>
        <v>10.412573673870334</v>
      </c>
      <c r="H35" s="60">
        <v>2170</v>
      </c>
      <c r="I35" s="74">
        <f t="shared" si="2"/>
        <v>11.016906127836727</v>
      </c>
    </row>
    <row r="36" spans="3:9" ht="12.75">
      <c r="C36" s="38" t="s">
        <v>102</v>
      </c>
      <c r="D36" s="60">
        <v>8</v>
      </c>
      <c r="E36" s="75">
        <f t="shared" si="0"/>
        <v>0.04402861860209136</v>
      </c>
      <c r="F36" s="60">
        <v>2</v>
      </c>
      <c r="G36" s="75">
        <f t="shared" si="1"/>
        <v>0.13097576948264572</v>
      </c>
      <c r="H36" s="60">
        <v>10</v>
      </c>
      <c r="I36" s="74">
        <f t="shared" si="2"/>
        <v>0.05076915266284206</v>
      </c>
    </row>
    <row r="37" spans="3:9" ht="12.75">
      <c r="C37" s="104" t="s">
        <v>103</v>
      </c>
      <c r="D37" s="106">
        <v>4206</v>
      </c>
      <c r="E37" s="107">
        <f t="shared" si="0"/>
        <v>23.14804623004953</v>
      </c>
      <c r="F37" s="106">
        <v>369</v>
      </c>
      <c r="G37" s="107">
        <f t="shared" si="1"/>
        <v>24.165029469548134</v>
      </c>
      <c r="H37" s="106">
        <v>4575</v>
      </c>
      <c r="I37" s="108">
        <f t="shared" si="2"/>
        <v>23.22688734325024</v>
      </c>
    </row>
    <row r="38" spans="3:9" ht="12.75">
      <c r="C38" s="38" t="s">
        <v>104</v>
      </c>
      <c r="D38" s="60">
        <v>584</v>
      </c>
      <c r="E38" s="75">
        <f t="shared" si="0"/>
        <v>3.214089157952669</v>
      </c>
      <c r="F38" s="60">
        <v>1</v>
      </c>
      <c r="G38" s="75">
        <f t="shared" si="1"/>
        <v>0.06548788474132286</v>
      </c>
      <c r="H38" s="60">
        <v>585</v>
      </c>
      <c r="I38" s="74">
        <f t="shared" si="2"/>
        <v>2.9699954307762604</v>
      </c>
    </row>
    <row r="39" spans="3:9" ht="12.75">
      <c r="C39" s="38" t="s">
        <v>105</v>
      </c>
      <c r="D39" s="60">
        <v>1749</v>
      </c>
      <c r="E39" s="75">
        <f t="shared" si="0"/>
        <v>9.625756741882224</v>
      </c>
      <c r="F39" s="60">
        <v>252</v>
      </c>
      <c r="G39" s="75">
        <f t="shared" si="1"/>
        <v>16.50294695481336</v>
      </c>
      <c r="H39" s="60">
        <v>2001</v>
      </c>
      <c r="I39" s="74">
        <f t="shared" si="2"/>
        <v>10.158907447834695</v>
      </c>
    </row>
    <row r="40" spans="3:9" ht="12.75">
      <c r="C40" s="38" t="s">
        <v>106</v>
      </c>
      <c r="D40" s="60">
        <v>939</v>
      </c>
      <c r="E40" s="75">
        <f t="shared" si="0"/>
        <v>5.1678591084204735</v>
      </c>
      <c r="F40" s="60">
        <v>85</v>
      </c>
      <c r="G40" s="75">
        <f t="shared" si="1"/>
        <v>5.566470203012443</v>
      </c>
      <c r="H40" s="60">
        <v>1024</v>
      </c>
      <c r="I40" s="74">
        <f t="shared" si="2"/>
        <v>5.198761232675027</v>
      </c>
    </row>
    <row r="41" spans="3:9" ht="12.75">
      <c r="C41" s="38" t="s">
        <v>107</v>
      </c>
      <c r="D41" s="60">
        <v>5120</v>
      </c>
      <c r="E41" s="75">
        <f t="shared" si="0"/>
        <v>28.17831590533847</v>
      </c>
      <c r="F41" s="60">
        <v>137</v>
      </c>
      <c r="G41" s="75">
        <f t="shared" si="1"/>
        <v>8.97184020956123</v>
      </c>
      <c r="H41" s="60">
        <v>5257</v>
      </c>
      <c r="I41" s="74">
        <f t="shared" si="2"/>
        <v>26.68934355485607</v>
      </c>
    </row>
    <row r="42" spans="3:9" ht="12.75">
      <c r="C42" s="38" t="s">
        <v>108</v>
      </c>
      <c r="D42" s="60">
        <v>360</v>
      </c>
      <c r="E42" s="75">
        <f t="shared" si="0"/>
        <v>1.9812878370941112</v>
      </c>
      <c r="F42" s="60">
        <v>58</v>
      </c>
      <c r="G42" s="75">
        <f t="shared" si="1"/>
        <v>3.7982973149967254</v>
      </c>
      <c r="H42" s="60">
        <v>418</v>
      </c>
      <c r="I42" s="74">
        <f t="shared" si="2"/>
        <v>2.122150581306798</v>
      </c>
    </row>
    <row r="43" spans="3:9" ht="12.75">
      <c r="C43" s="38" t="s">
        <v>109</v>
      </c>
      <c r="D43" s="60">
        <v>253</v>
      </c>
      <c r="E43" s="75">
        <f t="shared" si="0"/>
        <v>1.3924050632911393</v>
      </c>
      <c r="F43" s="60">
        <v>34</v>
      </c>
      <c r="G43" s="75">
        <f t="shared" si="1"/>
        <v>2.226588081204977</v>
      </c>
      <c r="H43" s="60">
        <v>287</v>
      </c>
      <c r="I43" s="74">
        <f t="shared" si="2"/>
        <v>1.457074681423567</v>
      </c>
    </row>
    <row r="44" spans="3:9" ht="12.75">
      <c r="C44" s="38" t="s">
        <v>110</v>
      </c>
      <c r="D44" s="60">
        <v>4959</v>
      </c>
      <c r="E44" s="75">
        <f t="shared" si="0"/>
        <v>27.292239955971382</v>
      </c>
      <c r="F44" s="60">
        <v>591</v>
      </c>
      <c r="G44" s="75">
        <f t="shared" si="1"/>
        <v>38.70333988212181</v>
      </c>
      <c r="H44" s="60">
        <v>5550</v>
      </c>
      <c r="I44" s="74">
        <f t="shared" si="2"/>
        <v>28.176879727877342</v>
      </c>
    </row>
    <row r="45" spans="3:9" ht="12.75">
      <c r="C45" s="44" t="s">
        <v>2</v>
      </c>
      <c r="D45" s="76">
        <v>18170</v>
      </c>
      <c r="E45" s="77">
        <f t="shared" si="0"/>
        <v>100</v>
      </c>
      <c r="F45" s="76">
        <v>1527</v>
      </c>
      <c r="G45" s="77">
        <f t="shared" si="1"/>
        <v>100</v>
      </c>
      <c r="H45" s="76">
        <v>19697</v>
      </c>
      <c r="I45" s="78">
        <f t="shared" si="2"/>
        <v>100</v>
      </c>
    </row>
    <row r="47" spans="4:8" ht="12.75">
      <c r="D47" s="72"/>
      <c r="E47" s="72"/>
      <c r="F47" s="72"/>
      <c r="G47" s="72"/>
      <c r="H47" s="72"/>
    </row>
  </sheetData>
  <mergeCells count="2">
    <mergeCell ref="D8:H8"/>
    <mergeCell ref="C8:C9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3:F30"/>
  <sheetViews>
    <sheetView workbookViewId="0" topLeftCell="B1">
      <selection activeCell="D30" sqref="D30"/>
    </sheetView>
  </sheetViews>
  <sheetFormatPr defaultColWidth="11.421875" defaultRowHeight="12.75"/>
  <sheetData>
    <row r="3" ht="12.75">
      <c r="C3" s="24" t="s">
        <v>257</v>
      </c>
    </row>
    <row r="5" spans="3:6" ht="12.75">
      <c r="C5" s="128" t="s">
        <v>259</v>
      </c>
      <c r="D5" s="117"/>
      <c r="E5" s="117"/>
      <c r="F5" s="117"/>
    </row>
    <row r="6" spans="3:6" ht="12.75">
      <c r="C6" s="128" t="s">
        <v>111</v>
      </c>
      <c r="D6" s="117"/>
      <c r="E6" s="117"/>
      <c r="F6" s="117"/>
    </row>
    <row r="7" ht="12.75">
      <c r="C7" s="38"/>
    </row>
    <row r="8" spans="3:6" ht="13.5" thickBot="1">
      <c r="C8" s="39"/>
      <c r="D8" s="40"/>
      <c r="E8" s="40"/>
      <c r="F8" s="40"/>
    </row>
    <row r="9" spans="3:6" ht="13.5" thickBot="1">
      <c r="C9" s="41" t="s">
        <v>76</v>
      </c>
      <c r="D9" s="42" t="s">
        <v>2</v>
      </c>
      <c r="E9" s="42" t="s">
        <v>77</v>
      </c>
      <c r="F9" s="42" t="s">
        <v>78</v>
      </c>
    </row>
    <row r="10" spans="3:6" ht="14.25" thickBot="1" thickTop="1">
      <c r="C10" s="63">
        <v>1996</v>
      </c>
      <c r="D10" s="61">
        <v>100</v>
      </c>
      <c r="E10" s="61">
        <v>100</v>
      </c>
      <c r="F10" s="61">
        <v>100</v>
      </c>
    </row>
    <row r="11" spans="3:6" ht="14.25" thickBot="1" thickTop="1">
      <c r="C11" s="63">
        <v>1997</v>
      </c>
      <c r="D11" s="61">
        <v>102</v>
      </c>
      <c r="E11" s="61">
        <v>101.7</v>
      </c>
      <c r="F11" s="61">
        <v>103.8</v>
      </c>
    </row>
    <row r="12" spans="3:6" ht="14.25" thickBot="1" thickTop="1">
      <c r="C12" s="63">
        <v>1998</v>
      </c>
      <c r="D12" s="61">
        <v>105.9</v>
      </c>
      <c r="E12" s="61">
        <v>105.4</v>
      </c>
      <c r="F12" s="61">
        <v>108.1</v>
      </c>
    </row>
    <row r="13" spans="3:6" ht="14.25" thickBot="1" thickTop="1">
      <c r="C13" s="63">
        <v>1999</v>
      </c>
      <c r="D13" s="61">
        <v>105.5</v>
      </c>
      <c r="E13" s="61">
        <v>104.8</v>
      </c>
      <c r="F13" s="61">
        <v>108.8</v>
      </c>
    </row>
    <row r="14" spans="3:6" ht="14.25" thickBot="1" thickTop="1">
      <c r="C14" s="63">
        <v>2000</v>
      </c>
      <c r="D14" s="61">
        <v>107.6</v>
      </c>
      <c r="E14" s="61">
        <v>104.3</v>
      </c>
      <c r="F14" s="61">
        <v>123.8</v>
      </c>
    </row>
    <row r="15" spans="3:6" ht="14.25" thickBot="1" thickTop="1">
      <c r="C15" s="63">
        <v>2001</v>
      </c>
      <c r="D15" s="61">
        <v>113.5</v>
      </c>
      <c r="E15" s="61">
        <v>105.3</v>
      </c>
      <c r="F15" s="61">
        <v>152.8</v>
      </c>
    </row>
    <row r="16" spans="3:6" ht="14.25" thickBot="1" thickTop="1">
      <c r="C16" s="63">
        <v>2002</v>
      </c>
      <c r="D16" s="61">
        <v>123.8</v>
      </c>
      <c r="E16" s="61">
        <v>111.1</v>
      </c>
      <c r="F16" s="61">
        <v>184.7</v>
      </c>
    </row>
    <row r="17" spans="3:6" ht="14.25" thickBot="1" thickTop="1">
      <c r="C17" s="63">
        <v>2003</v>
      </c>
      <c r="D17" s="61">
        <v>133.9</v>
      </c>
      <c r="E17" s="61">
        <v>118</v>
      </c>
      <c r="F17" s="61">
        <v>209.3</v>
      </c>
    </row>
    <row r="18" spans="3:6" ht="14.25" thickBot="1" thickTop="1">
      <c r="C18" s="63">
        <v>2004</v>
      </c>
      <c r="D18" s="61">
        <v>141.7</v>
      </c>
      <c r="E18" s="61">
        <v>121.5</v>
      </c>
      <c r="F18" s="61">
        <v>238.2</v>
      </c>
    </row>
    <row r="19" spans="3:6" ht="14.25" thickBot="1" thickTop="1">
      <c r="C19" s="63">
        <v>2005</v>
      </c>
      <c r="D19" s="61">
        <v>145.7</v>
      </c>
      <c r="E19" s="61">
        <v>122.5</v>
      </c>
      <c r="F19" s="61">
        <v>256.3</v>
      </c>
    </row>
    <row r="20" spans="3:6" ht="14.25" thickBot="1" thickTop="1">
      <c r="C20" s="64">
        <v>2006</v>
      </c>
      <c r="D20" s="62">
        <v>152.8</v>
      </c>
      <c r="E20" s="62">
        <v>125.2</v>
      </c>
      <c r="F20" s="62">
        <v>284.2</v>
      </c>
    </row>
    <row r="21" spans="3:6" ht="13.5" thickBot="1">
      <c r="C21" s="63">
        <v>2007</v>
      </c>
      <c r="D21" s="61">
        <v>160.1</v>
      </c>
      <c r="E21" s="61">
        <v>127.4</v>
      </c>
      <c r="F21" s="61">
        <v>316.3</v>
      </c>
    </row>
    <row r="22" spans="3:6" ht="14.25" thickBot="1" thickTop="1">
      <c r="C22" s="63">
        <v>2008</v>
      </c>
      <c r="D22" s="61">
        <v>175.5</v>
      </c>
      <c r="E22" s="61">
        <v>136.7</v>
      </c>
      <c r="F22" s="61">
        <v>360.7</v>
      </c>
    </row>
    <row r="23" spans="3:6" ht="14.25" thickBot="1" thickTop="1">
      <c r="C23" s="63">
        <v>2009</v>
      </c>
      <c r="D23" s="61">
        <v>181.6</v>
      </c>
      <c r="E23" s="61">
        <v>141.2</v>
      </c>
      <c r="F23" s="61">
        <v>374</v>
      </c>
    </row>
    <row r="24" spans="3:6" ht="14.25" thickBot="1" thickTop="1">
      <c r="C24" s="63">
        <v>2010</v>
      </c>
      <c r="D24" s="61">
        <v>176.4</v>
      </c>
      <c r="E24" s="61">
        <v>137.5</v>
      </c>
      <c r="F24" s="61">
        <v>362.3</v>
      </c>
    </row>
    <row r="25" spans="3:6" ht="14.25" thickBot="1" thickTop="1">
      <c r="C25" s="63">
        <v>2011</v>
      </c>
      <c r="D25" s="61">
        <v>168.2</v>
      </c>
      <c r="E25" s="61">
        <v>132.7</v>
      </c>
      <c r="F25" s="61">
        <v>337.4</v>
      </c>
    </row>
    <row r="26" spans="3:6" ht="14.25" thickBot="1" thickTop="1">
      <c r="C26" s="63">
        <v>2012</v>
      </c>
      <c r="D26" s="61">
        <v>163.7</v>
      </c>
      <c r="E26" s="61">
        <v>124.74</v>
      </c>
      <c r="F26" s="61">
        <v>315.2</v>
      </c>
    </row>
    <row r="27" spans="3:6" ht="14.25" thickBot="1" thickTop="1">
      <c r="C27" s="63">
        <v>2013</v>
      </c>
      <c r="D27" s="61">
        <v>159.3</v>
      </c>
      <c r="E27" s="61">
        <v>131.8</v>
      </c>
      <c r="F27" s="61">
        <v>290.7</v>
      </c>
    </row>
    <row r="28" spans="3:6" ht="14.25" thickBot="1" thickTop="1">
      <c r="C28" s="63">
        <v>2014</v>
      </c>
      <c r="D28" s="61">
        <v>155.2</v>
      </c>
      <c r="E28" s="61">
        <v>130.8</v>
      </c>
      <c r="F28" s="61">
        <v>271.2</v>
      </c>
    </row>
    <row r="29" ht="13.5" thickTop="1">
      <c r="C29" s="38"/>
    </row>
    <row r="30" spans="3:4" ht="12.75">
      <c r="C30" s="38"/>
      <c r="D30" s="112"/>
    </row>
  </sheetData>
  <mergeCells count="2">
    <mergeCell ref="C5:F5"/>
    <mergeCell ref="C6:F6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3:F34"/>
  <sheetViews>
    <sheetView workbookViewId="0" topLeftCell="A1">
      <selection activeCell="C33" sqref="C33"/>
    </sheetView>
  </sheetViews>
  <sheetFormatPr defaultColWidth="11.421875" defaultRowHeight="12.75"/>
  <cols>
    <col min="3" max="3" width="23.57421875" style="0" customWidth="1"/>
    <col min="4" max="4" width="12.28125" style="0" customWidth="1"/>
  </cols>
  <sheetData>
    <row r="3" ht="12.75">
      <c r="C3" s="24" t="s">
        <v>138</v>
      </c>
    </row>
    <row r="4" ht="12.75">
      <c r="C4" s="38"/>
    </row>
    <row r="5" ht="12.75">
      <c r="C5" s="24" t="s">
        <v>139</v>
      </c>
    </row>
    <row r="7" ht="12.75">
      <c r="C7" s="38"/>
    </row>
    <row r="8" ht="12.75">
      <c r="C8" s="38"/>
    </row>
    <row r="9" ht="13.5" thickBot="1">
      <c r="C9" s="38"/>
    </row>
    <row r="10" spans="3:6" ht="15" customHeight="1" thickBot="1">
      <c r="C10" s="65" t="s">
        <v>141</v>
      </c>
      <c r="D10" s="66" t="s">
        <v>9</v>
      </c>
      <c r="E10" s="66" t="s">
        <v>10</v>
      </c>
      <c r="F10" s="66" t="s">
        <v>11</v>
      </c>
    </row>
    <row r="11" spans="3:6" ht="13.5" thickBot="1">
      <c r="C11" s="3" t="s">
        <v>112</v>
      </c>
      <c r="D11" s="22">
        <v>13940</v>
      </c>
      <c r="E11" s="22">
        <v>1139</v>
      </c>
      <c r="F11" s="22">
        <f>SUM(D11:E11)</f>
        <v>15079</v>
      </c>
    </row>
    <row r="12" spans="3:6" ht="13.5" thickBot="1">
      <c r="C12" s="3" t="s">
        <v>113</v>
      </c>
      <c r="D12" s="22">
        <v>2035</v>
      </c>
      <c r="E12" s="21">
        <v>117</v>
      </c>
      <c r="F12" s="22">
        <f aca="true" t="shared" si="0" ref="F12:F30">SUM(D12:E12)</f>
        <v>2152</v>
      </c>
    </row>
    <row r="13" spans="3:6" ht="13.5" thickBot="1">
      <c r="C13" s="3" t="s">
        <v>142</v>
      </c>
      <c r="D13" s="22">
        <v>1233</v>
      </c>
      <c r="E13" s="21">
        <v>116</v>
      </c>
      <c r="F13" s="22">
        <f t="shared" si="0"/>
        <v>1349</v>
      </c>
    </row>
    <row r="14" spans="3:6" ht="13.5" thickBot="1">
      <c r="C14" s="3" t="s">
        <v>143</v>
      </c>
      <c r="D14" s="22">
        <v>1587</v>
      </c>
      <c r="E14" s="21">
        <v>141</v>
      </c>
      <c r="F14" s="22">
        <f t="shared" si="0"/>
        <v>1728</v>
      </c>
    </row>
    <row r="15" spans="3:6" ht="13.5" thickBot="1">
      <c r="C15" s="3" t="s">
        <v>114</v>
      </c>
      <c r="D15" s="22">
        <v>3124</v>
      </c>
      <c r="E15" s="21">
        <v>241</v>
      </c>
      <c r="F15" s="22">
        <f t="shared" si="0"/>
        <v>3365</v>
      </c>
    </row>
    <row r="16" spans="3:6" ht="13.5" thickBot="1">
      <c r="C16" s="3" t="s">
        <v>115</v>
      </c>
      <c r="D16" s="21">
        <v>616</v>
      </c>
      <c r="E16" s="21">
        <v>25</v>
      </c>
      <c r="F16" s="22">
        <f t="shared" si="0"/>
        <v>641</v>
      </c>
    </row>
    <row r="17" spans="3:6" ht="13.5" customHeight="1" thickBot="1">
      <c r="C17" s="3" t="s">
        <v>116</v>
      </c>
      <c r="D17" s="22">
        <v>4424</v>
      </c>
      <c r="E17" s="21">
        <v>324</v>
      </c>
      <c r="F17" s="22">
        <f t="shared" si="0"/>
        <v>4748</v>
      </c>
    </row>
    <row r="18" spans="3:6" ht="13.5" customHeight="1" thickBot="1">
      <c r="C18" s="3" t="s">
        <v>140</v>
      </c>
      <c r="D18" s="22">
        <v>1812</v>
      </c>
      <c r="E18" s="21">
        <v>34</v>
      </c>
      <c r="F18" s="22">
        <f t="shared" si="0"/>
        <v>1846</v>
      </c>
    </row>
    <row r="19" spans="3:6" ht="13.5" thickBot="1">
      <c r="C19" s="3" t="s">
        <v>117</v>
      </c>
      <c r="D19" s="22">
        <v>8657</v>
      </c>
      <c r="E19" s="21">
        <v>634</v>
      </c>
      <c r="F19" s="22">
        <f t="shared" si="0"/>
        <v>9291</v>
      </c>
    </row>
    <row r="20" spans="3:6" ht="13.5" thickBot="1">
      <c r="C20" s="3" t="s">
        <v>123</v>
      </c>
      <c r="D20" s="22">
        <v>6308</v>
      </c>
      <c r="E20" s="21">
        <v>580</v>
      </c>
      <c r="F20" s="22">
        <f t="shared" si="0"/>
        <v>6888</v>
      </c>
    </row>
    <row r="21" spans="3:6" ht="13.5" thickBot="1">
      <c r="C21" s="3" t="s">
        <v>118</v>
      </c>
      <c r="D21" s="22">
        <v>1054</v>
      </c>
      <c r="E21" s="21">
        <v>72</v>
      </c>
      <c r="F21" s="22">
        <f t="shared" si="0"/>
        <v>1126</v>
      </c>
    </row>
    <row r="22" spans="3:6" ht="13.5" thickBot="1">
      <c r="C22" s="3" t="s">
        <v>119</v>
      </c>
      <c r="D22" s="22">
        <v>3524</v>
      </c>
      <c r="E22" s="21">
        <v>226</v>
      </c>
      <c r="F22" s="22">
        <f t="shared" si="0"/>
        <v>3750</v>
      </c>
    </row>
    <row r="23" spans="3:6" ht="13.5" thickBot="1">
      <c r="C23" s="3" t="s">
        <v>144</v>
      </c>
      <c r="D23" s="22">
        <v>7821</v>
      </c>
      <c r="E23" s="22">
        <v>967</v>
      </c>
      <c r="F23" s="22">
        <f t="shared" si="0"/>
        <v>8788</v>
      </c>
    </row>
    <row r="24" spans="3:6" ht="13.5" thickBot="1">
      <c r="C24" s="3" t="s">
        <v>145</v>
      </c>
      <c r="D24" s="22">
        <v>1615</v>
      </c>
      <c r="E24" s="21">
        <v>122</v>
      </c>
      <c r="F24" s="22">
        <f t="shared" si="0"/>
        <v>1737</v>
      </c>
    </row>
    <row r="25" spans="3:6" ht="13.5" thickBot="1">
      <c r="C25" s="3" t="s">
        <v>146</v>
      </c>
      <c r="D25" s="21">
        <v>316</v>
      </c>
      <c r="E25" s="21">
        <v>23</v>
      </c>
      <c r="F25" s="22">
        <f t="shared" si="0"/>
        <v>339</v>
      </c>
    </row>
    <row r="26" spans="3:6" ht="13.5" thickBot="1">
      <c r="C26" s="3" t="s">
        <v>147</v>
      </c>
      <c r="D26" s="22">
        <v>1188</v>
      </c>
      <c r="E26" s="21">
        <v>158</v>
      </c>
      <c r="F26" s="22">
        <f t="shared" si="0"/>
        <v>1346</v>
      </c>
    </row>
    <row r="27" spans="3:6" ht="13.5" customHeight="1" thickBot="1">
      <c r="C27" s="3" t="s">
        <v>120</v>
      </c>
      <c r="D27" s="21">
        <v>319</v>
      </c>
      <c r="E27" s="21">
        <v>21</v>
      </c>
      <c r="F27" s="22">
        <f t="shared" si="0"/>
        <v>340</v>
      </c>
    </row>
    <row r="28" spans="3:6" ht="13.5" thickBot="1">
      <c r="C28" s="3" t="s">
        <v>148</v>
      </c>
      <c r="D28" s="21">
        <v>185</v>
      </c>
      <c r="E28" s="21">
        <v>16</v>
      </c>
      <c r="F28" s="22">
        <f t="shared" si="0"/>
        <v>201</v>
      </c>
    </row>
    <row r="29" spans="3:6" ht="13.5" thickBot="1">
      <c r="C29" s="3" t="s">
        <v>149</v>
      </c>
      <c r="D29" s="21">
        <v>282</v>
      </c>
      <c r="E29" s="21">
        <v>21</v>
      </c>
      <c r="F29" s="22">
        <f t="shared" si="0"/>
        <v>303</v>
      </c>
    </row>
    <row r="30" spans="3:6" ht="13.5" thickBot="1">
      <c r="C30" s="67" t="s">
        <v>2</v>
      </c>
      <c r="D30" s="23">
        <f>SUM(D11:D29)</f>
        <v>60040</v>
      </c>
      <c r="E30" s="23">
        <f>SUM(E11:E29)</f>
        <v>4977</v>
      </c>
      <c r="F30" s="23">
        <f t="shared" si="0"/>
        <v>65017</v>
      </c>
    </row>
    <row r="31" ht="12.75">
      <c r="C31" s="38"/>
    </row>
    <row r="32" ht="12.75">
      <c r="C32" s="38"/>
    </row>
    <row r="33" ht="12.75">
      <c r="C33" s="112"/>
    </row>
    <row r="34" ht="12.75">
      <c r="C34" s="37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K136"/>
  <sheetViews>
    <sheetView workbookViewId="0" topLeftCell="A48">
      <selection activeCell="B64" sqref="B64"/>
    </sheetView>
  </sheetViews>
  <sheetFormatPr defaultColWidth="11.421875" defaultRowHeight="12.75"/>
  <cols>
    <col min="1" max="1" width="18.7109375" style="109" customWidth="1"/>
    <col min="2" max="2" width="53.7109375" style="0" customWidth="1"/>
  </cols>
  <sheetData>
    <row r="3" spans="2:11" ht="15.75">
      <c r="B3" s="129" t="s">
        <v>249</v>
      </c>
      <c r="C3" s="130"/>
      <c r="D3" s="130"/>
      <c r="E3" s="130"/>
      <c r="F3" s="130"/>
      <c r="G3" s="130"/>
      <c r="H3" s="130"/>
      <c r="I3" s="130"/>
      <c r="J3" s="131"/>
      <c r="K3" s="83"/>
    </row>
    <row r="4" spans="2:11" ht="15.75">
      <c r="B4" s="90"/>
      <c r="C4" s="91"/>
      <c r="D4" s="91"/>
      <c r="E4" s="91"/>
      <c r="F4" s="91"/>
      <c r="G4" s="91"/>
      <c r="H4" s="91"/>
      <c r="I4" s="91"/>
      <c r="J4" s="92"/>
      <c r="K4" s="83"/>
    </row>
    <row r="5" spans="2:11" ht="12.75">
      <c r="B5" s="132" t="s">
        <v>260</v>
      </c>
      <c r="C5" s="133"/>
      <c r="D5" s="133"/>
      <c r="E5" s="133"/>
      <c r="F5" s="133"/>
      <c r="G5" s="133"/>
      <c r="H5" s="133"/>
      <c r="I5" s="133"/>
      <c r="J5" s="83"/>
      <c r="K5" s="84"/>
    </row>
    <row r="6" spans="2:11" ht="12.75">
      <c r="B6" s="97"/>
      <c r="C6" s="134" t="s">
        <v>150</v>
      </c>
      <c r="D6" s="134"/>
      <c r="E6" s="134" t="s">
        <v>124</v>
      </c>
      <c r="F6" s="134"/>
      <c r="G6" s="134" t="s">
        <v>125</v>
      </c>
      <c r="H6" s="134"/>
      <c r="I6" s="134" t="s">
        <v>126</v>
      </c>
      <c r="J6" s="135"/>
      <c r="K6" s="93"/>
    </row>
    <row r="7" spans="2:11" ht="12.75">
      <c r="B7" s="96" t="s">
        <v>261</v>
      </c>
      <c r="C7" s="94" t="s">
        <v>9</v>
      </c>
      <c r="D7" s="94" t="s">
        <v>10</v>
      </c>
      <c r="E7" s="94" t="s">
        <v>9</v>
      </c>
      <c r="F7" s="94" t="s">
        <v>10</v>
      </c>
      <c r="G7" s="94" t="s">
        <v>9</v>
      </c>
      <c r="H7" s="94" t="s">
        <v>10</v>
      </c>
      <c r="I7" s="94" t="s">
        <v>9</v>
      </c>
      <c r="J7" s="94" t="s">
        <v>10</v>
      </c>
      <c r="K7" s="95" t="s">
        <v>11</v>
      </c>
    </row>
    <row r="8" spans="2:11" ht="12.75">
      <c r="B8" s="98" t="s">
        <v>151</v>
      </c>
      <c r="C8" s="82">
        <v>627</v>
      </c>
      <c r="D8" s="82">
        <v>48</v>
      </c>
      <c r="E8" s="82">
        <v>10</v>
      </c>
      <c r="F8" s="82">
        <v>1</v>
      </c>
      <c r="G8" s="82">
        <v>0</v>
      </c>
      <c r="H8" s="82">
        <v>0</v>
      </c>
      <c r="I8" s="82">
        <v>160</v>
      </c>
      <c r="J8" s="82">
        <v>9</v>
      </c>
      <c r="K8" s="87">
        <f aca="true" t="shared" si="0" ref="K8:K26">SUM(C8+D8+E8+F8+G8+H8+I8+J8)</f>
        <v>855</v>
      </c>
    </row>
    <row r="9" spans="2:11" ht="12.75">
      <c r="B9" s="98" t="s">
        <v>152</v>
      </c>
      <c r="C9" s="82">
        <v>1132</v>
      </c>
      <c r="D9" s="82">
        <v>98</v>
      </c>
      <c r="E9" s="82">
        <v>23</v>
      </c>
      <c r="F9" s="82">
        <v>2</v>
      </c>
      <c r="G9" s="82">
        <v>3</v>
      </c>
      <c r="H9" s="82">
        <v>0</v>
      </c>
      <c r="I9" s="82">
        <v>246</v>
      </c>
      <c r="J9" s="82">
        <v>18</v>
      </c>
      <c r="K9" s="87">
        <f t="shared" si="0"/>
        <v>1522</v>
      </c>
    </row>
    <row r="10" spans="2:11" ht="12.75">
      <c r="B10" s="98" t="s">
        <v>153</v>
      </c>
      <c r="C10" s="82">
        <v>218</v>
      </c>
      <c r="D10" s="82">
        <v>0</v>
      </c>
      <c r="E10" s="82">
        <v>3</v>
      </c>
      <c r="F10" s="82">
        <v>0</v>
      </c>
      <c r="G10" s="82">
        <v>0</v>
      </c>
      <c r="H10" s="82">
        <v>0</v>
      </c>
      <c r="I10" s="82">
        <v>12</v>
      </c>
      <c r="J10" s="82">
        <v>0</v>
      </c>
      <c r="K10" s="87">
        <f t="shared" si="0"/>
        <v>233</v>
      </c>
    </row>
    <row r="11" spans="2:11" ht="12.75">
      <c r="B11" s="98" t="s">
        <v>154</v>
      </c>
      <c r="C11" s="82">
        <v>494</v>
      </c>
      <c r="D11" s="82">
        <v>32</v>
      </c>
      <c r="E11" s="82">
        <v>22</v>
      </c>
      <c r="F11" s="82">
        <v>0</v>
      </c>
      <c r="G11" s="82">
        <v>1</v>
      </c>
      <c r="H11" s="82">
        <v>0</v>
      </c>
      <c r="I11" s="82">
        <v>219</v>
      </c>
      <c r="J11" s="82">
        <v>0</v>
      </c>
      <c r="K11" s="87">
        <f t="shared" si="0"/>
        <v>768</v>
      </c>
    </row>
    <row r="12" spans="2:11" ht="12.75">
      <c r="B12" s="98" t="s">
        <v>155</v>
      </c>
      <c r="C12" s="82">
        <v>1215</v>
      </c>
      <c r="D12" s="82">
        <v>125</v>
      </c>
      <c r="E12" s="82">
        <v>10</v>
      </c>
      <c r="F12" s="82">
        <v>4</v>
      </c>
      <c r="G12" s="82">
        <v>0</v>
      </c>
      <c r="H12" s="82">
        <v>1</v>
      </c>
      <c r="I12" s="82">
        <v>64</v>
      </c>
      <c r="J12" s="82">
        <v>22</v>
      </c>
      <c r="K12" s="87">
        <f t="shared" si="0"/>
        <v>1441</v>
      </c>
    </row>
    <row r="13" spans="2:11" ht="12.75">
      <c r="B13" s="98" t="s">
        <v>156</v>
      </c>
      <c r="C13" s="82">
        <v>179</v>
      </c>
      <c r="D13" s="82">
        <v>11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7">
        <f t="shared" si="0"/>
        <v>190</v>
      </c>
    </row>
    <row r="14" spans="2:11" ht="12.75">
      <c r="B14" s="98" t="s">
        <v>157</v>
      </c>
      <c r="C14" s="82">
        <v>196</v>
      </c>
      <c r="D14" s="82">
        <v>20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7">
        <f t="shared" si="0"/>
        <v>216</v>
      </c>
    </row>
    <row r="15" spans="2:11" ht="12.75">
      <c r="B15" s="98" t="s">
        <v>158</v>
      </c>
      <c r="C15" s="82">
        <v>104</v>
      </c>
      <c r="D15" s="82">
        <v>3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7">
        <f t="shared" si="0"/>
        <v>107</v>
      </c>
    </row>
    <row r="16" spans="2:11" ht="12.75">
      <c r="B16" s="98" t="s">
        <v>159</v>
      </c>
      <c r="C16" s="82">
        <v>383</v>
      </c>
      <c r="D16" s="82">
        <v>68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7">
        <f t="shared" si="0"/>
        <v>451</v>
      </c>
    </row>
    <row r="17" spans="2:11" ht="12.75">
      <c r="B17" s="98" t="s">
        <v>160</v>
      </c>
      <c r="C17" s="82">
        <v>234</v>
      </c>
      <c r="D17" s="82">
        <v>18</v>
      </c>
      <c r="E17" s="82">
        <v>0</v>
      </c>
      <c r="F17" s="82">
        <v>0</v>
      </c>
      <c r="G17" s="82">
        <v>1</v>
      </c>
      <c r="H17" s="82">
        <v>0</v>
      </c>
      <c r="I17" s="82">
        <v>0</v>
      </c>
      <c r="J17" s="82">
        <v>0</v>
      </c>
      <c r="K17" s="87">
        <f t="shared" si="0"/>
        <v>253</v>
      </c>
    </row>
    <row r="18" spans="2:11" ht="12.75">
      <c r="B18" s="98" t="s">
        <v>161</v>
      </c>
      <c r="C18" s="82">
        <v>1356</v>
      </c>
      <c r="D18" s="82">
        <v>68</v>
      </c>
      <c r="E18" s="82">
        <v>16</v>
      </c>
      <c r="F18" s="82">
        <v>2</v>
      </c>
      <c r="G18" s="82">
        <v>4</v>
      </c>
      <c r="H18" s="82">
        <v>0</v>
      </c>
      <c r="I18" s="82">
        <v>80</v>
      </c>
      <c r="J18" s="82">
        <v>11</v>
      </c>
      <c r="K18" s="87">
        <f t="shared" si="0"/>
        <v>1537</v>
      </c>
    </row>
    <row r="19" spans="2:11" ht="12.75">
      <c r="B19" s="98" t="s">
        <v>162</v>
      </c>
      <c r="C19" s="82">
        <v>1180</v>
      </c>
      <c r="D19" s="82">
        <v>170</v>
      </c>
      <c r="E19" s="82">
        <v>21</v>
      </c>
      <c r="F19" s="82">
        <v>1</v>
      </c>
      <c r="G19" s="82">
        <v>7</v>
      </c>
      <c r="H19" s="82">
        <v>0</v>
      </c>
      <c r="I19" s="82">
        <v>115</v>
      </c>
      <c r="J19" s="82">
        <v>11</v>
      </c>
      <c r="K19" s="87">
        <f t="shared" si="0"/>
        <v>1505</v>
      </c>
    </row>
    <row r="20" spans="2:11" ht="12.75">
      <c r="B20" s="98" t="s">
        <v>163</v>
      </c>
      <c r="C20" s="82">
        <v>1118</v>
      </c>
      <c r="D20" s="82">
        <v>66</v>
      </c>
      <c r="E20" s="82">
        <v>4</v>
      </c>
      <c r="F20" s="82">
        <v>0</v>
      </c>
      <c r="G20" s="82">
        <v>0</v>
      </c>
      <c r="H20" s="82">
        <v>0</v>
      </c>
      <c r="I20" s="82">
        <v>95</v>
      </c>
      <c r="J20" s="82">
        <v>7</v>
      </c>
      <c r="K20" s="87">
        <f t="shared" si="0"/>
        <v>1290</v>
      </c>
    </row>
    <row r="21" spans="2:11" ht="12.75">
      <c r="B21" s="98" t="s">
        <v>164</v>
      </c>
      <c r="C21" s="82">
        <v>499</v>
      </c>
      <c r="D21" s="82">
        <v>27</v>
      </c>
      <c r="E21" s="82">
        <v>5</v>
      </c>
      <c r="F21" s="82">
        <v>1</v>
      </c>
      <c r="G21" s="82">
        <v>3</v>
      </c>
      <c r="H21" s="82">
        <v>0</v>
      </c>
      <c r="I21" s="82">
        <v>39</v>
      </c>
      <c r="J21" s="82">
        <v>2</v>
      </c>
      <c r="K21" s="87">
        <f t="shared" si="0"/>
        <v>576</v>
      </c>
    </row>
    <row r="22" spans="2:11" ht="12.75">
      <c r="B22" s="98" t="s">
        <v>165</v>
      </c>
      <c r="C22" s="82">
        <v>691</v>
      </c>
      <c r="D22" s="82">
        <v>67</v>
      </c>
      <c r="E22" s="82">
        <v>42</v>
      </c>
      <c r="F22" s="82">
        <v>5</v>
      </c>
      <c r="G22" s="82">
        <v>5</v>
      </c>
      <c r="H22" s="82">
        <v>0</v>
      </c>
      <c r="I22" s="82">
        <v>423</v>
      </c>
      <c r="J22" s="82">
        <v>45</v>
      </c>
      <c r="K22" s="87">
        <f t="shared" si="0"/>
        <v>1278</v>
      </c>
    </row>
    <row r="23" spans="2:11" ht="12.75">
      <c r="B23" s="98" t="s">
        <v>166</v>
      </c>
      <c r="C23" s="82">
        <v>900</v>
      </c>
      <c r="D23" s="82">
        <v>0</v>
      </c>
      <c r="E23" s="82">
        <v>16</v>
      </c>
      <c r="F23" s="82">
        <v>0</v>
      </c>
      <c r="G23" s="82">
        <v>7</v>
      </c>
      <c r="H23" s="82">
        <v>0</v>
      </c>
      <c r="I23" s="82">
        <v>240</v>
      </c>
      <c r="J23" s="82">
        <v>0</v>
      </c>
      <c r="K23" s="87">
        <f t="shared" si="0"/>
        <v>1163</v>
      </c>
    </row>
    <row r="24" spans="2:11" ht="12.75">
      <c r="B24" s="98" t="s">
        <v>167</v>
      </c>
      <c r="C24" s="82">
        <v>7</v>
      </c>
      <c r="D24" s="82">
        <v>0</v>
      </c>
      <c r="E24" s="82">
        <v>0</v>
      </c>
      <c r="F24" s="82">
        <v>0</v>
      </c>
      <c r="G24" s="82">
        <v>144</v>
      </c>
      <c r="H24" s="82">
        <v>0</v>
      </c>
      <c r="I24" s="82">
        <v>15</v>
      </c>
      <c r="J24" s="82">
        <v>0</v>
      </c>
      <c r="K24" s="87">
        <f t="shared" si="0"/>
        <v>166</v>
      </c>
    </row>
    <row r="25" spans="2:11" ht="12.75">
      <c r="B25" s="98" t="s">
        <v>168</v>
      </c>
      <c r="C25" s="82">
        <v>1321</v>
      </c>
      <c r="D25" s="82">
        <v>0</v>
      </c>
      <c r="E25" s="82">
        <v>3</v>
      </c>
      <c r="F25" s="82">
        <v>0</v>
      </c>
      <c r="G25" s="82">
        <v>4</v>
      </c>
      <c r="H25" s="82">
        <v>0</v>
      </c>
      <c r="I25" s="82">
        <v>24</v>
      </c>
      <c r="J25" s="82">
        <v>0</v>
      </c>
      <c r="K25" s="87">
        <f t="shared" si="0"/>
        <v>1352</v>
      </c>
    </row>
    <row r="26" spans="2:11" ht="12.75">
      <c r="B26" s="98" t="s">
        <v>169</v>
      </c>
      <c r="C26" s="82">
        <v>0</v>
      </c>
      <c r="D26" s="82">
        <v>153</v>
      </c>
      <c r="E26" s="82">
        <v>0</v>
      </c>
      <c r="F26" s="82">
        <v>2</v>
      </c>
      <c r="G26" s="82">
        <v>0</v>
      </c>
      <c r="H26" s="82">
        <v>1</v>
      </c>
      <c r="I26" s="82">
        <v>0</v>
      </c>
      <c r="J26" s="82">
        <v>20</v>
      </c>
      <c r="K26" s="87">
        <f t="shared" si="0"/>
        <v>176</v>
      </c>
    </row>
    <row r="27" spans="2:11" ht="12.75">
      <c r="B27" s="85" t="s">
        <v>112</v>
      </c>
      <c r="C27" s="88">
        <f aca="true" t="shared" si="1" ref="C27:K27">SUM(C8:C26)</f>
        <v>11854</v>
      </c>
      <c r="D27" s="88">
        <f t="shared" si="1"/>
        <v>974</v>
      </c>
      <c r="E27" s="88">
        <f t="shared" si="1"/>
        <v>175</v>
      </c>
      <c r="F27" s="88">
        <f>SUM(F8:F26)</f>
        <v>18</v>
      </c>
      <c r="G27" s="88">
        <f>SUM(G8:G26)</f>
        <v>179</v>
      </c>
      <c r="H27" s="88">
        <f>SUM(H8:H26)</f>
        <v>2</v>
      </c>
      <c r="I27" s="88">
        <f t="shared" si="1"/>
        <v>1732</v>
      </c>
      <c r="J27" s="88">
        <f t="shared" si="1"/>
        <v>145</v>
      </c>
      <c r="K27" s="88">
        <f t="shared" si="1"/>
        <v>15079</v>
      </c>
    </row>
    <row r="28" spans="1:11" ht="12.75">
      <c r="A28" s="110"/>
      <c r="B28" s="38" t="s">
        <v>170</v>
      </c>
      <c r="C28" s="82">
        <v>160</v>
      </c>
      <c r="D28" s="82">
        <v>1</v>
      </c>
      <c r="E28" s="82">
        <v>3</v>
      </c>
      <c r="F28" s="82">
        <v>0</v>
      </c>
      <c r="G28" s="82">
        <v>0</v>
      </c>
      <c r="H28" s="82">
        <v>0</v>
      </c>
      <c r="I28" s="82">
        <v>31</v>
      </c>
      <c r="J28" s="82">
        <v>0</v>
      </c>
      <c r="K28" s="87">
        <f>SUM(C28+D28+E28+F28+G28+H28+I28+J28)</f>
        <v>195</v>
      </c>
    </row>
    <row r="29" spans="1:11" ht="12.75">
      <c r="A29" s="110"/>
      <c r="B29" s="38" t="s">
        <v>171</v>
      </c>
      <c r="C29" s="82">
        <v>1276</v>
      </c>
      <c r="D29" s="82">
        <v>100</v>
      </c>
      <c r="E29" s="82">
        <v>19</v>
      </c>
      <c r="F29" s="82">
        <v>0</v>
      </c>
      <c r="G29" s="82">
        <v>1</v>
      </c>
      <c r="H29" s="82">
        <v>0</v>
      </c>
      <c r="I29" s="82">
        <v>139</v>
      </c>
      <c r="J29" s="82">
        <v>16</v>
      </c>
      <c r="K29" s="87">
        <f>SUM(C29+D29+E29+F29+G29+H29+I29+J29)</f>
        <v>1551</v>
      </c>
    </row>
    <row r="30" spans="1:11" ht="12.75">
      <c r="A30" s="110"/>
      <c r="B30" s="38" t="s">
        <v>172</v>
      </c>
      <c r="C30" s="82">
        <v>404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2</v>
      </c>
      <c r="J30" s="82">
        <v>0</v>
      </c>
      <c r="K30" s="87">
        <f>SUM(C30+D30+E30+F30+G30+H30+I30+J30)</f>
        <v>406</v>
      </c>
    </row>
    <row r="31" spans="1:11" ht="13.5" thickBot="1">
      <c r="A31" s="103"/>
      <c r="B31" s="69" t="s">
        <v>113</v>
      </c>
      <c r="C31" s="88">
        <f aca="true" t="shared" si="2" ref="C31:K31">SUM(C28:C30)</f>
        <v>1840</v>
      </c>
      <c r="D31" s="88">
        <f t="shared" si="2"/>
        <v>101</v>
      </c>
      <c r="E31" s="88">
        <f t="shared" si="2"/>
        <v>22</v>
      </c>
      <c r="F31" s="88">
        <f>SUM(F28:F30)</f>
        <v>0</v>
      </c>
      <c r="G31" s="88">
        <f>SUM(G28:G30)</f>
        <v>1</v>
      </c>
      <c r="H31" s="88">
        <f>SUM(H28:H30)</f>
        <v>0</v>
      </c>
      <c r="I31" s="88">
        <f t="shared" si="2"/>
        <v>172</v>
      </c>
      <c r="J31" s="88">
        <f t="shared" si="2"/>
        <v>16</v>
      </c>
      <c r="K31" s="88">
        <f t="shared" si="2"/>
        <v>2152</v>
      </c>
    </row>
    <row r="32" spans="1:11" ht="12.75">
      <c r="A32" s="110"/>
      <c r="B32" s="38" t="s">
        <v>173</v>
      </c>
      <c r="C32" s="82">
        <v>1114</v>
      </c>
      <c r="D32" s="82">
        <v>107</v>
      </c>
      <c r="E32" s="82">
        <v>20</v>
      </c>
      <c r="F32" s="82">
        <v>1</v>
      </c>
      <c r="G32" s="82">
        <v>3</v>
      </c>
      <c r="H32" s="82">
        <v>0</v>
      </c>
      <c r="I32" s="82">
        <v>96</v>
      </c>
      <c r="J32" s="82">
        <v>8</v>
      </c>
      <c r="K32" s="87">
        <f>SUM(C32+D32+E32+F32+G32+H32+I32+J32)</f>
        <v>1349</v>
      </c>
    </row>
    <row r="33" spans="1:11" ht="13.5" thickBot="1">
      <c r="A33" s="103"/>
      <c r="B33" s="69" t="s">
        <v>142</v>
      </c>
      <c r="C33" s="88">
        <f aca="true" t="shared" si="3" ref="C33:K33">SUM(C32)</f>
        <v>1114</v>
      </c>
      <c r="D33" s="88">
        <f t="shared" si="3"/>
        <v>107</v>
      </c>
      <c r="E33" s="88">
        <f t="shared" si="3"/>
        <v>20</v>
      </c>
      <c r="F33" s="88">
        <f>SUM(F32)</f>
        <v>1</v>
      </c>
      <c r="G33" s="88">
        <f>SUM(G32)</f>
        <v>3</v>
      </c>
      <c r="H33" s="88">
        <f>SUM(H32)</f>
        <v>0</v>
      </c>
      <c r="I33" s="88">
        <f t="shared" si="3"/>
        <v>96</v>
      </c>
      <c r="J33" s="88">
        <f t="shared" si="3"/>
        <v>8</v>
      </c>
      <c r="K33" s="88">
        <f t="shared" si="3"/>
        <v>1349</v>
      </c>
    </row>
    <row r="34" spans="1:11" ht="12.75">
      <c r="A34" s="110"/>
      <c r="B34" s="38" t="s">
        <v>174</v>
      </c>
      <c r="C34" s="82">
        <v>162</v>
      </c>
      <c r="D34" s="82">
        <v>26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7">
        <f>SUM(C34+D34+E34+F34+G34+H34+I34+J34)</f>
        <v>188</v>
      </c>
    </row>
    <row r="35" spans="1:11" ht="12.75">
      <c r="A35" s="110"/>
      <c r="B35" s="38" t="s">
        <v>175</v>
      </c>
      <c r="C35" s="82">
        <v>66</v>
      </c>
      <c r="D35" s="82">
        <v>4</v>
      </c>
      <c r="E35" s="82">
        <v>1</v>
      </c>
      <c r="F35" s="82">
        <v>0</v>
      </c>
      <c r="G35" s="82">
        <v>0</v>
      </c>
      <c r="H35" s="82">
        <v>0</v>
      </c>
      <c r="I35" s="82">
        <v>43</v>
      </c>
      <c r="J35" s="82">
        <v>6</v>
      </c>
      <c r="K35" s="87">
        <f>SUM(C35+D35+E35+F35+G35+H35+I35+J35)</f>
        <v>120</v>
      </c>
    </row>
    <row r="36" spans="1:11" ht="12.75">
      <c r="A36" s="110"/>
      <c r="B36" s="38" t="s">
        <v>176</v>
      </c>
      <c r="C36" s="82">
        <v>1036</v>
      </c>
      <c r="D36" s="82">
        <v>78</v>
      </c>
      <c r="E36" s="82">
        <v>14</v>
      </c>
      <c r="F36" s="82">
        <v>1</v>
      </c>
      <c r="G36" s="82">
        <v>0</v>
      </c>
      <c r="H36" s="82">
        <v>1</v>
      </c>
      <c r="I36" s="82">
        <v>199</v>
      </c>
      <c r="J36" s="82">
        <v>25</v>
      </c>
      <c r="K36" s="87">
        <f>SUM(C36+D36+E36+F36+G36+H36+I36+J36)</f>
        <v>1354</v>
      </c>
    </row>
    <row r="37" spans="1:11" ht="12.75">
      <c r="A37" s="110"/>
      <c r="B37" s="38" t="s">
        <v>177</v>
      </c>
      <c r="C37" s="82">
        <v>54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12</v>
      </c>
      <c r="J37" s="82">
        <v>0</v>
      </c>
      <c r="K37" s="87">
        <f>SUM(C37+D37+E37+F37+G37+H37+I37+J37)</f>
        <v>66</v>
      </c>
    </row>
    <row r="38" spans="1:11" ht="13.5" thickBot="1">
      <c r="A38" s="103"/>
      <c r="B38" s="69" t="s">
        <v>143</v>
      </c>
      <c r="C38" s="88">
        <f aca="true" t="shared" si="4" ref="C38:K38">SUM(C34:C37)</f>
        <v>1318</v>
      </c>
      <c r="D38" s="88">
        <f t="shared" si="4"/>
        <v>108</v>
      </c>
      <c r="E38" s="88">
        <f t="shared" si="4"/>
        <v>15</v>
      </c>
      <c r="F38" s="88">
        <f t="shared" si="4"/>
        <v>1</v>
      </c>
      <c r="G38" s="88">
        <f t="shared" si="4"/>
        <v>0</v>
      </c>
      <c r="H38" s="88">
        <f t="shared" si="4"/>
        <v>1</v>
      </c>
      <c r="I38" s="88">
        <f t="shared" si="4"/>
        <v>254</v>
      </c>
      <c r="J38" s="88">
        <f t="shared" si="4"/>
        <v>31</v>
      </c>
      <c r="K38" s="88">
        <f t="shared" si="4"/>
        <v>1728</v>
      </c>
    </row>
    <row r="39" spans="1:11" ht="12.75">
      <c r="A39" s="110"/>
      <c r="B39" s="38" t="s">
        <v>178</v>
      </c>
      <c r="C39" s="82">
        <v>101</v>
      </c>
      <c r="D39" s="82">
        <v>11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7">
        <f aca="true" t="shared" si="5" ref="K39:K44">SUM(C39+D39+E39+F39+G39+H39+I39+J39)</f>
        <v>112</v>
      </c>
    </row>
    <row r="40" spans="1:11" ht="12.75">
      <c r="A40" s="110"/>
      <c r="B40" s="38" t="s">
        <v>179</v>
      </c>
      <c r="C40" s="82">
        <v>367</v>
      </c>
      <c r="D40" s="82">
        <v>16</v>
      </c>
      <c r="E40" s="82">
        <v>3</v>
      </c>
      <c r="F40" s="82">
        <v>0</v>
      </c>
      <c r="G40" s="82">
        <v>0</v>
      </c>
      <c r="H40" s="82">
        <v>0</v>
      </c>
      <c r="I40" s="82">
        <v>61</v>
      </c>
      <c r="J40" s="82">
        <v>11</v>
      </c>
      <c r="K40" s="87">
        <f t="shared" si="5"/>
        <v>458</v>
      </c>
    </row>
    <row r="41" spans="1:11" ht="12.75">
      <c r="A41" s="110"/>
      <c r="B41" s="38" t="s">
        <v>180</v>
      </c>
      <c r="C41" s="82">
        <v>756</v>
      </c>
      <c r="D41" s="82">
        <v>8</v>
      </c>
      <c r="E41" s="82">
        <v>12</v>
      </c>
      <c r="F41" s="82">
        <v>0</v>
      </c>
      <c r="G41" s="82">
        <v>8</v>
      </c>
      <c r="H41" s="82">
        <v>0</v>
      </c>
      <c r="I41" s="82">
        <v>154</v>
      </c>
      <c r="J41" s="82">
        <v>0</v>
      </c>
      <c r="K41" s="87">
        <f t="shared" si="5"/>
        <v>938</v>
      </c>
    </row>
    <row r="42" spans="1:11" ht="12.75">
      <c r="A42" s="110"/>
      <c r="B42" s="38" t="s">
        <v>181</v>
      </c>
      <c r="C42" s="82">
        <v>661</v>
      </c>
      <c r="D42" s="82">
        <v>92</v>
      </c>
      <c r="E42" s="82">
        <v>2</v>
      </c>
      <c r="F42" s="82">
        <v>0</v>
      </c>
      <c r="G42" s="82">
        <v>1</v>
      </c>
      <c r="H42" s="82">
        <v>0</v>
      </c>
      <c r="I42" s="82">
        <v>21</v>
      </c>
      <c r="J42" s="82">
        <v>15</v>
      </c>
      <c r="K42" s="87">
        <f t="shared" si="5"/>
        <v>792</v>
      </c>
    </row>
    <row r="43" spans="1:11" ht="12.75">
      <c r="A43" s="110"/>
      <c r="B43" s="38" t="s">
        <v>182</v>
      </c>
      <c r="C43" s="82">
        <v>64</v>
      </c>
      <c r="D43" s="82">
        <v>3</v>
      </c>
      <c r="E43" s="82">
        <v>1</v>
      </c>
      <c r="F43" s="82">
        <v>0</v>
      </c>
      <c r="G43" s="82">
        <v>0</v>
      </c>
      <c r="H43" s="82">
        <v>0</v>
      </c>
      <c r="I43" s="82">
        <v>18</v>
      </c>
      <c r="J43" s="82">
        <v>2</v>
      </c>
      <c r="K43" s="87">
        <f t="shared" si="5"/>
        <v>88</v>
      </c>
    </row>
    <row r="44" spans="1:11" ht="12.75">
      <c r="A44" s="110"/>
      <c r="B44" s="38" t="s">
        <v>183</v>
      </c>
      <c r="C44" s="82">
        <v>725</v>
      </c>
      <c r="D44" s="82">
        <v>59</v>
      </c>
      <c r="E44" s="82">
        <v>12</v>
      </c>
      <c r="F44" s="82">
        <v>0</v>
      </c>
      <c r="G44" s="82">
        <v>1</v>
      </c>
      <c r="H44" s="82">
        <v>0</v>
      </c>
      <c r="I44" s="82">
        <v>156</v>
      </c>
      <c r="J44" s="82">
        <v>24</v>
      </c>
      <c r="K44" s="87">
        <f t="shared" si="5"/>
        <v>977</v>
      </c>
    </row>
    <row r="45" spans="1:11" ht="13.5" thickBot="1">
      <c r="A45" s="103"/>
      <c r="B45" s="69" t="s">
        <v>114</v>
      </c>
      <c r="C45" s="88">
        <f aca="true" t="shared" si="6" ref="C45:K45">SUM(C39:C44)</f>
        <v>2674</v>
      </c>
      <c r="D45" s="88">
        <f t="shared" si="6"/>
        <v>189</v>
      </c>
      <c r="E45" s="88">
        <f t="shared" si="6"/>
        <v>30</v>
      </c>
      <c r="F45" s="88">
        <f>SUM(F39:F44)</f>
        <v>0</v>
      </c>
      <c r="G45" s="88">
        <f>SUM(G39:G44)</f>
        <v>10</v>
      </c>
      <c r="H45" s="88">
        <f>SUM(H39:H44)</f>
        <v>0</v>
      </c>
      <c r="I45" s="88">
        <f t="shared" si="6"/>
        <v>410</v>
      </c>
      <c r="J45" s="88">
        <f t="shared" si="6"/>
        <v>52</v>
      </c>
      <c r="K45" s="88">
        <f t="shared" si="6"/>
        <v>3365</v>
      </c>
    </row>
    <row r="46" spans="1:11" ht="12.75">
      <c r="A46" s="110"/>
      <c r="B46" s="38" t="s">
        <v>184</v>
      </c>
      <c r="C46" s="82">
        <v>544</v>
      </c>
      <c r="D46" s="82">
        <v>20</v>
      </c>
      <c r="E46" s="82">
        <v>6</v>
      </c>
      <c r="F46" s="82">
        <v>0</v>
      </c>
      <c r="G46" s="82">
        <v>2</v>
      </c>
      <c r="H46" s="82">
        <v>0</v>
      </c>
      <c r="I46" s="82">
        <v>64</v>
      </c>
      <c r="J46" s="82">
        <v>5</v>
      </c>
      <c r="K46" s="87">
        <f>SUM(C46+D46+E46+F46+G46+H46+I46+J46)</f>
        <v>641</v>
      </c>
    </row>
    <row r="47" spans="1:11" ht="13.5" thickBot="1">
      <c r="A47" s="103"/>
      <c r="B47" s="69" t="s">
        <v>115</v>
      </c>
      <c r="C47" s="88">
        <f aca="true" t="shared" si="7" ref="C47:K47">SUM(C46)</f>
        <v>544</v>
      </c>
      <c r="D47" s="88">
        <f t="shared" si="7"/>
        <v>20</v>
      </c>
      <c r="E47" s="88">
        <f t="shared" si="7"/>
        <v>6</v>
      </c>
      <c r="F47" s="88">
        <f>SUM(F46)</f>
        <v>0</v>
      </c>
      <c r="G47" s="88">
        <f>SUM(G46)</f>
        <v>2</v>
      </c>
      <c r="H47" s="88">
        <f>SUM(H46)</f>
        <v>0</v>
      </c>
      <c r="I47" s="88">
        <f t="shared" si="7"/>
        <v>64</v>
      </c>
      <c r="J47" s="88">
        <f t="shared" si="7"/>
        <v>5</v>
      </c>
      <c r="K47" s="88">
        <f t="shared" si="7"/>
        <v>641</v>
      </c>
    </row>
    <row r="48" spans="1:11" ht="12.75">
      <c r="A48" s="103"/>
      <c r="B48" s="101" t="s">
        <v>185</v>
      </c>
      <c r="C48" s="102">
        <v>2</v>
      </c>
      <c r="D48" s="102">
        <v>128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3</v>
      </c>
      <c r="K48" s="99">
        <v>133</v>
      </c>
    </row>
    <row r="49" spans="1:11" ht="12.75">
      <c r="A49" s="103"/>
      <c r="B49" s="101" t="s">
        <v>186</v>
      </c>
      <c r="C49" s="102">
        <v>413</v>
      </c>
      <c r="D49" s="102">
        <v>3</v>
      </c>
      <c r="E49" s="102">
        <v>2</v>
      </c>
      <c r="F49" s="102">
        <v>0</v>
      </c>
      <c r="G49" s="102">
        <v>1</v>
      </c>
      <c r="H49" s="102">
        <v>0</v>
      </c>
      <c r="I49" s="102">
        <v>28</v>
      </c>
      <c r="J49" s="102">
        <v>0</v>
      </c>
      <c r="K49" s="99">
        <v>447</v>
      </c>
    </row>
    <row r="50" spans="1:11" ht="12.75">
      <c r="A50" s="103"/>
      <c r="B50" s="101" t="s">
        <v>187</v>
      </c>
      <c r="C50" s="102">
        <v>961</v>
      </c>
      <c r="D50" s="102">
        <v>68</v>
      </c>
      <c r="E50" s="102">
        <v>3</v>
      </c>
      <c r="F50" s="102">
        <v>0</v>
      </c>
      <c r="G50" s="102">
        <v>1</v>
      </c>
      <c r="H50" s="102">
        <v>0</v>
      </c>
      <c r="I50" s="102">
        <v>62</v>
      </c>
      <c r="J50" s="102">
        <v>7</v>
      </c>
      <c r="K50" s="99">
        <v>1102</v>
      </c>
    </row>
    <row r="51" spans="1:11" ht="12.75">
      <c r="A51" s="103"/>
      <c r="B51" s="101" t="s">
        <v>188</v>
      </c>
      <c r="C51" s="102">
        <v>997</v>
      </c>
      <c r="D51" s="102">
        <v>1</v>
      </c>
      <c r="E51" s="102">
        <v>8</v>
      </c>
      <c r="F51" s="102">
        <v>0</v>
      </c>
      <c r="G51" s="102">
        <v>5</v>
      </c>
      <c r="H51" s="102">
        <v>0</v>
      </c>
      <c r="I51" s="102">
        <v>38</v>
      </c>
      <c r="J51" s="102">
        <v>0</v>
      </c>
      <c r="K51" s="99">
        <v>1049</v>
      </c>
    </row>
    <row r="52" spans="1:11" ht="12.75">
      <c r="A52" s="103"/>
      <c r="B52" s="101" t="s">
        <v>189</v>
      </c>
      <c r="C52" s="102">
        <v>850</v>
      </c>
      <c r="D52" s="102">
        <v>51</v>
      </c>
      <c r="E52" s="102">
        <v>9</v>
      </c>
      <c r="F52" s="102">
        <v>0</v>
      </c>
      <c r="G52" s="102">
        <v>3</v>
      </c>
      <c r="H52" s="102">
        <v>1</v>
      </c>
      <c r="I52" s="102">
        <v>58</v>
      </c>
      <c r="J52" s="102">
        <v>10</v>
      </c>
      <c r="K52" s="99">
        <v>982</v>
      </c>
    </row>
    <row r="53" spans="1:11" ht="12.75">
      <c r="A53" s="103"/>
      <c r="B53" s="101" t="s">
        <v>190</v>
      </c>
      <c r="C53" s="102">
        <v>309</v>
      </c>
      <c r="D53" s="102">
        <v>0</v>
      </c>
      <c r="E53" s="102">
        <v>8</v>
      </c>
      <c r="F53" s="102">
        <v>0</v>
      </c>
      <c r="G53" s="102">
        <v>17</v>
      </c>
      <c r="H53" s="102">
        <v>0</v>
      </c>
      <c r="I53" s="102">
        <v>24</v>
      </c>
      <c r="J53" s="102">
        <v>0</v>
      </c>
      <c r="K53" s="99">
        <v>358</v>
      </c>
    </row>
    <row r="54" spans="1:11" ht="12.75">
      <c r="A54" s="103"/>
      <c r="B54" s="101" t="s">
        <v>191</v>
      </c>
      <c r="C54" s="102">
        <v>156</v>
      </c>
      <c r="D54" s="102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10</v>
      </c>
      <c r="J54" s="102">
        <v>0</v>
      </c>
      <c r="K54" s="99">
        <v>166</v>
      </c>
    </row>
    <row r="55" spans="1:11" ht="12.75">
      <c r="A55" s="103"/>
      <c r="B55" s="101" t="s">
        <v>192</v>
      </c>
      <c r="C55" s="102">
        <v>402</v>
      </c>
      <c r="D55" s="102">
        <v>36</v>
      </c>
      <c r="E55" s="102">
        <v>5</v>
      </c>
      <c r="F55" s="102">
        <v>0</v>
      </c>
      <c r="G55" s="102">
        <v>2</v>
      </c>
      <c r="H55" s="102">
        <v>0</v>
      </c>
      <c r="I55" s="102">
        <v>50</v>
      </c>
      <c r="J55" s="102">
        <v>16</v>
      </c>
      <c r="K55" s="99">
        <v>511</v>
      </c>
    </row>
    <row r="56" spans="1:11" ht="13.5" thickBot="1">
      <c r="A56" s="103"/>
      <c r="B56" s="69" t="s">
        <v>116</v>
      </c>
      <c r="C56" s="100">
        <v>4090</v>
      </c>
      <c r="D56" s="100">
        <v>287</v>
      </c>
      <c r="E56" s="100">
        <v>35</v>
      </c>
      <c r="F56" s="100">
        <v>0</v>
      </c>
      <c r="G56" s="100">
        <v>29</v>
      </c>
      <c r="H56" s="100">
        <v>1</v>
      </c>
      <c r="I56" s="100">
        <v>270</v>
      </c>
      <c r="J56" s="100">
        <v>36</v>
      </c>
      <c r="K56" s="100">
        <v>4748</v>
      </c>
    </row>
    <row r="57" spans="1:11" ht="12.75">
      <c r="A57" s="110"/>
      <c r="B57" s="38" t="s">
        <v>193</v>
      </c>
      <c r="C57" s="82">
        <v>178</v>
      </c>
      <c r="D57" s="82">
        <v>18</v>
      </c>
      <c r="E57" s="82">
        <v>10</v>
      </c>
      <c r="F57" s="82">
        <v>0</v>
      </c>
      <c r="G57" s="82">
        <v>1</v>
      </c>
      <c r="H57" s="82">
        <v>0</v>
      </c>
      <c r="I57" s="82">
        <v>63</v>
      </c>
      <c r="J57" s="82">
        <v>7</v>
      </c>
      <c r="K57" s="87">
        <f aca="true" t="shared" si="8" ref="K57:K62">SUM(C57+D57+E57+F57+G57+H57+I57+J57)</f>
        <v>277</v>
      </c>
    </row>
    <row r="58" spans="1:11" ht="12.75">
      <c r="A58" s="110"/>
      <c r="B58" s="38" t="s">
        <v>194</v>
      </c>
      <c r="C58" s="82">
        <v>98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v>1</v>
      </c>
      <c r="J58" s="82">
        <v>0</v>
      </c>
      <c r="K58" s="87">
        <f t="shared" si="8"/>
        <v>99</v>
      </c>
    </row>
    <row r="59" spans="1:11" ht="12.75">
      <c r="A59" s="110"/>
      <c r="B59" s="38" t="s">
        <v>195</v>
      </c>
      <c r="C59" s="82">
        <v>385</v>
      </c>
      <c r="D59" s="82">
        <v>2</v>
      </c>
      <c r="E59" s="82">
        <v>9</v>
      </c>
      <c r="F59" s="82">
        <v>0</v>
      </c>
      <c r="G59" s="82">
        <v>1</v>
      </c>
      <c r="H59" s="82">
        <v>0</v>
      </c>
      <c r="I59" s="82">
        <v>46</v>
      </c>
      <c r="J59" s="82">
        <v>0</v>
      </c>
      <c r="K59" s="87">
        <f t="shared" si="8"/>
        <v>443</v>
      </c>
    </row>
    <row r="60" spans="1:11" ht="12.75">
      <c r="A60" s="110"/>
      <c r="B60" s="38" t="s">
        <v>196</v>
      </c>
      <c r="C60" s="82">
        <v>84</v>
      </c>
      <c r="D60" s="82">
        <v>3</v>
      </c>
      <c r="E60" s="82">
        <v>0</v>
      </c>
      <c r="F60" s="82">
        <v>0</v>
      </c>
      <c r="G60" s="82">
        <v>0</v>
      </c>
      <c r="H60" s="82">
        <v>0</v>
      </c>
      <c r="I60" s="82">
        <v>13</v>
      </c>
      <c r="J60" s="82">
        <v>3</v>
      </c>
      <c r="K60" s="87">
        <f t="shared" si="8"/>
        <v>103</v>
      </c>
    </row>
    <row r="61" spans="1:11" ht="12.75">
      <c r="A61" s="110"/>
      <c r="B61" s="38" t="s">
        <v>197</v>
      </c>
      <c r="C61" s="82">
        <v>425</v>
      </c>
      <c r="D61" s="82">
        <v>1</v>
      </c>
      <c r="E61" s="82">
        <v>2</v>
      </c>
      <c r="F61" s="82">
        <v>0</v>
      </c>
      <c r="G61" s="82">
        <v>3</v>
      </c>
      <c r="H61" s="82">
        <v>0</v>
      </c>
      <c r="I61" s="82">
        <v>76</v>
      </c>
      <c r="J61" s="82">
        <v>0</v>
      </c>
      <c r="K61" s="87">
        <f t="shared" si="8"/>
        <v>507</v>
      </c>
    </row>
    <row r="62" spans="1:11" ht="12.75">
      <c r="A62" s="110"/>
      <c r="B62" s="38" t="s">
        <v>198</v>
      </c>
      <c r="C62" s="82">
        <v>406</v>
      </c>
      <c r="D62" s="82">
        <v>0</v>
      </c>
      <c r="E62" s="82">
        <v>2</v>
      </c>
      <c r="F62" s="82">
        <v>0</v>
      </c>
      <c r="G62" s="82">
        <v>0</v>
      </c>
      <c r="H62" s="82">
        <v>0</v>
      </c>
      <c r="I62" s="82">
        <v>9</v>
      </c>
      <c r="J62" s="82">
        <v>0</v>
      </c>
      <c r="K62" s="87">
        <f t="shared" si="8"/>
        <v>417</v>
      </c>
    </row>
    <row r="63" spans="1:11" ht="13.5" thickBot="1">
      <c r="A63" s="103"/>
      <c r="B63" s="69" t="s">
        <v>140</v>
      </c>
      <c r="C63" s="100">
        <f aca="true" t="shared" si="9" ref="C63:J63">SUM(C57:C62)</f>
        <v>1576</v>
      </c>
      <c r="D63" s="100">
        <f t="shared" si="9"/>
        <v>24</v>
      </c>
      <c r="E63" s="100">
        <f t="shared" si="9"/>
        <v>23</v>
      </c>
      <c r="F63" s="100">
        <f>SUM(F57:F62)</f>
        <v>0</v>
      </c>
      <c r="G63" s="100">
        <f>SUM(G57:G62)</f>
        <v>5</v>
      </c>
      <c r="H63" s="100">
        <f>SUM(H57:H62)</f>
        <v>0</v>
      </c>
      <c r="I63" s="100">
        <f t="shared" si="9"/>
        <v>208</v>
      </c>
      <c r="J63" s="100">
        <f t="shared" si="9"/>
        <v>10</v>
      </c>
      <c r="K63" s="100">
        <f>SUM(K57+K58+K59+K60+K61+K62)</f>
        <v>1846</v>
      </c>
    </row>
    <row r="64" spans="1:11" ht="12.75">
      <c r="A64" s="103"/>
      <c r="B64" s="38" t="s">
        <v>199</v>
      </c>
      <c r="C64" s="99">
        <v>426</v>
      </c>
      <c r="D64" s="99">
        <v>0</v>
      </c>
      <c r="E64" s="99">
        <v>0</v>
      </c>
      <c r="F64" s="99">
        <v>0</v>
      </c>
      <c r="G64" s="99">
        <v>4</v>
      </c>
      <c r="H64" s="99">
        <v>0</v>
      </c>
      <c r="I64" s="99">
        <v>693</v>
      </c>
      <c r="J64" s="99">
        <v>0</v>
      </c>
      <c r="K64" s="99">
        <v>1123</v>
      </c>
    </row>
    <row r="65" spans="1:11" ht="12.75">
      <c r="A65" s="103"/>
      <c r="B65" s="38" t="s">
        <v>200</v>
      </c>
      <c r="C65" s="99">
        <v>104</v>
      </c>
      <c r="D65" s="99">
        <v>0</v>
      </c>
      <c r="E65" s="99">
        <v>0</v>
      </c>
      <c r="F65" s="99">
        <v>0</v>
      </c>
      <c r="G65" s="99">
        <v>2</v>
      </c>
      <c r="H65" s="99">
        <v>0</v>
      </c>
      <c r="I65" s="99">
        <v>201</v>
      </c>
      <c r="J65" s="99">
        <v>0</v>
      </c>
      <c r="K65" s="99">
        <v>307</v>
      </c>
    </row>
    <row r="66" spans="1:11" ht="12.75">
      <c r="A66" s="103"/>
      <c r="B66" s="38" t="s">
        <v>201</v>
      </c>
      <c r="C66" s="99">
        <v>251</v>
      </c>
      <c r="D66" s="99">
        <v>209</v>
      </c>
      <c r="E66" s="99">
        <v>0</v>
      </c>
      <c r="F66" s="99">
        <v>0</v>
      </c>
      <c r="G66" s="99">
        <v>0</v>
      </c>
      <c r="H66" s="99">
        <v>0</v>
      </c>
      <c r="I66" s="99">
        <v>0</v>
      </c>
      <c r="J66" s="99">
        <v>57</v>
      </c>
      <c r="K66" s="99">
        <v>517</v>
      </c>
    </row>
    <row r="67" spans="1:11" ht="12.75">
      <c r="A67" s="103"/>
      <c r="B67" s="38" t="s">
        <v>263</v>
      </c>
      <c r="C67" s="99">
        <v>978</v>
      </c>
      <c r="D67" s="99">
        <v>221</v>
      </c>
      <c r="E67" s="99">
        <v>0</v>
      </c>
      <c r="F67" s="99">
        <v>0</v>
      </c>
      <c r="G67" s="99">
        <v>13</v>
      </c>
      <c r="H67" s="99">
        <v>7</v>
      </c>
      <c r="I67" s="99">
        <v>36</v>
      </c>
      <c r="J67" s="99">
        <v>9</v>
      </c>
      <c r="K67" s="99">
        <v>1264</v>
      </c>
    </row>
    <row r="68" spans="1:11" ht="12.75">
      <c r="A68" s="103"/>
      <c r="B68" s="38" t="s">
        <v>202</v>
      </c>
      <c r="C68" s="99">
        <v>1478</v>
      </c>
      <c r="D68" s="99">
        <v>0</v>
      </c>
      <c r="E68" s="99">
        <v>0</v>
      </c>
      <c r="F68" s="99">
        <v>0</v>
      </c>
      <c r="G68" s="99">
        <v>10</v>
      </c>
      <c r="H68" s="99">
        <v>0</v>
      </c>
      <c r="I68" s="99">
        <v>25</v>
      </c>
      <c r="J68" s="99">
        <v>0</v>
      </c>
      <c r="K68" s="99">
        <v>1513</v>
      </c>
    </row>
    <row r="69" spans="1:11" ht="12.75">
      <c r="A69" s="103"/>
      <c r="B69" s="38" t="s">
        <v>265</v>
      </c>
      <c r="C69" s="99">
        <v>781</v>
      </c>
      <c r="D69" s="99">
        <v>0</v>
      </c>
      <c r="E69" s="99">
        <v>0</v>
      </c>
      <c r="F69" s="99">
        <v>0</v>
      </c>
      <c r="G69" s="99">
        <v>0</v>
      </c>
      <c r="H69" s="99">
        <v>0</v>
      </c>
      <c r="I69" s="99">
        <v>7</v>
      </c>
      <c r="J69" s="99">
        <v>0</v>
      </c>
      <c r="K69" s="99">
        <v>788</v>
      </c>
    </row>
    <row r="70" spans="1:11" ht="12.75">
      <c r="A70" s="103"/>
      <c r="B70" s="38" t="s">
        <v>264</v>
      </c>
      <c r="C70" s="99">
        <v>85</v>
      </c>
      <c r="D70" s="99">
        <v>11</v>
      </c>
      <c r="E70" s="99">
        <v>0</v>
      </c>
      <c r="F70" s="99">
        <v>0</v>
      </c>
      <c r="G70" s="99">
        <v>0</v>
      </c>
      <c r="H70" s="99">
        <v>0</v>
      </c>
      <c r="I70" s="99">
        <v>0</v>
      </c>
      <c r="J70" s="99">
        <v>0</v>
      </c>
      <c r="K70" s="99">
        <v>96</v>
      </c>
    </row>
    <row r="71" spans="1:11" ht="12.75">
      <c r="A71" s="103"/>
      <c r="B71" s="38" t="s">
        <v>203</v>
      </c>
      <c r="C71" s="99">
        <v>629</v>
      </c>
      <c r="D71" s="99">
        <v>30</v>
      </c>
      <c r="E71" s="99">
        <v>0</v>
      </c>
      <c r="F71" s="99">
        <v>0</v>
      </c>
      <c r="G71" s="99">
        <v>0</v>
      </c>
      <c r="H71" s="99">
        <v>1</v>
      </c>
      <c r="I71" s="99">
        <v>70</v>
      </c>
      <c r="J71" s="99">
        <v>9</v>
      </c>
      <c r="K71" s="99">
        <v>739</v>
      </c>
    </row>
    <row r="72" spans="1:11" ht="12.75">
      <c r="A72" s="103"/>
      <c r="B72" s="38" t="s">
        <v>266</v>
      </c>
      <c r="C72" s="99">
        <v>340</v>
      </c>
      <c r="D72" s="99">
        <v>37</v>
      </c>
      <c r="E72" s="99">
        <v>0</v>
      </c>
      <c r="F72" s="99">
        <v>0</v>
      </c>
      <c r="G72" s="99">
        <v>1</v>
      </c>
      <c r="H72" s="99">
        <v>0</v>
      </c>
      <c r="I72" s="99">
        <v>150</v>
      </c>
      <c r="J72" s="99">
        <v>13</v>
      </c>
      <c r="K72" s="99">
        <v>541</v>
      </c>
    </row>
    <row r="73" spans="1:11" ht="12.75">
      <c r="A73" s="103"/>
      <c r="B73" s="38" t="s">
        <v>204</v>
      </c>
      <c r="C73" s="99">
        <v>1413</v>
      </c>
      <c r="D73" s="99">
        <v>0</v>
      </c>
      <c r="E73" s="99">
        <v>0</v>
      </c>
      <c r="F73" s="99">
        <v>0</v>
      </c>
      <c r="G73" s="99">
        <v>9</v>
      </c>
      <c r="H73" s="99">
        <v>0</v>
      </c>
      <c r="I73" s="99">
        <v>24</v>
      </c>
      <c r="J73" s="99">
        <v>0</v>
      </c>
      <c r="K73" s="99">
        <v>1446</v>
      </c>
    </row>
    <row r="74" spans="1:11" ht="12.75">
      <c r="A74" s="103"/>
      <c r="B74" s="38" t="s">
        <v>205</v>
      </c>
      <c r="C74" s="99">
        <v>165</v>
      </c>
      <c r="D74" s="99">
        <v>14</v>
      </c>
      <c r="E74" s="99">
        <v>0</v>
      </c>
      <c r="F74" s="99">
        <v>0</v>
      </c>
      <c r="G74" s="99">
        <v>0</v>
      </c>
      <c r="H74" s="99">
        <v>0</v>
      </c>
      <c r="I74" s="99">
        <v>0</v>
      </c>
      <c r="J74" s="99">
        <v>0</v>
      </c>
      <c r="K74" s="99">
        <v>179</v>
      </c>
    </row>
    <row r="75" spans="1:11" ht="12.75">
      <c r="A75" s="103"/>
      <c r="B75" s="38" t="s">
        <v>206</v>
      </c>
      <c r="C75" s="99">
        <v>221</v>
      </c>
      <c r="D75" s="99">
        <v>0</v>
      </c>
      <c r="E75" s="99">
        <v>0</v>
      </c>
      <c r="F75" s="99">
        <v>0</v>
      </c>
      <c r="G75" s="99">
        <v>0</v>
      </c>
      <c r="H75" s="99">
        <v>0</v>
      </c>
      <c r="I75" s="99">
        <v>0</v>
      </c>
      <c r="J75" s="99">
        <v>0</v>
      </c>
      <c r="K75" s="99">
        <v>221</v>
      </c>
    </row>
    <row r="76" spans="1:11" ht="12.75">
      <c r="A76" s="103"/>
      <c r="B76" s="38" t="s">
        <v>207</v>
      </c>
      <c r="C76" s="99">
        <v>230</v>
      </c>
      <c r="D76" s="99">
        <v>0</v>
      </c>
      <c r="E76" s="99">
        <v>0</v>
      </c>
      <c r="F76" s="99">
        <v>0</v>
      </c>
      <c r="G76" s="99">
        <v>0</v>
      </c>
      <c r="H76" s="99">
        <v>0</v>
      </c>
      <c r="I76" s="99">
        <v>0</v>
      </c>
      <c r="J76" s="99">
        <v>0</v>
      </c>
      <c r="K76" s="99">
        <v>230</v>
      </c>
    </row>
    <row r="77" spans="1:11" ht="12.75">
      <c r="A77" s="103"/>
      <c r="B77" s="38" t="s">
        <v>208</v>
      </c>
      <c r="C77" s="99">
        <v>182</v>
      </c>
      <c r="D77" s="99">
        <v>16</v>
      </c>
      <c r="E77" s="99">
        <v>0</v>
      </c>
      <c r="F77" s="99">
        <v>0</v>
      </c>
      <c r="G77" s="99">
        <v>0</v>
      </c>
      <c r="H77" s="99">
        <v>0</v>
      </c>
      <c r="I77" s="99">
        <v>129</v>
      </c>
      <c r="J77" s="99">
        <v>0</v>
      </c>
      <c r="K77" s="99">
        <v>327</v>
      </c>
    </row>
    <row r="78" spans="1:11" ht="13.5" thickBot="1">
      <c r="A78" s="103"/>
      <c r="B78" s="69" t="s">
        <v>209</v>
      </c>
      <c r="C78" s="100">
        <v>7380</v>
      </c>
      <c r="D78" s="100">
        <v>538</v>
      </c>
      <c r="E78" s="100">
        <v>0</v>
      </c>
      <c r="F78" s="100">
        <v>0</v>
      </c>
      <c r="G78" s="100">
        <v>39</v>
      </c>
      <c r="H78" s="100">
        <v>8</v>
      </c>
      <c r="I78" s="100">
        <v>1238</v>
      </c>
      <c r="J78" s="100">
        <v>88</v>
      </c>
      <c r="K78" s="100">
        <v>9291</v>
      </c>
    </row>
    <row r="79" spans="1:11" ht="12.75">
      <c r="A79" s="103"/>
      <c r="B79" s="38" t="s">
        <v>210</v>
      </c>
      <c r="C79" s="82">
        <v>436</v>
      </c>
      <c r="D79" s="82">
        <v>67</v>
      </c>
      <c r="E79" s="82">
        <v>24</v>
      </c>
      <c r="F79" s="82">
        <v>0</v>
      </c>
      <c r="G79" s="82">
        <v>1</v>
      </c>
      <c r="H79" s="82">
        <v>0</v>
      </c>
      <c r="I79" s="82">
        <v>284</v>
      </c>
      <c r="J79" s="82">
        <v>27</v>
      </c>
      <c r="K79" s="87">
        <f aca="true" t="shared" si="10" ref="K79:K85">SUM(C79+D79+E79+F79+G79+H79+I79+J79)</f>
        <v>839</v>
      </c>
    </row>
    <row r="80" spans="1:11" ht="12.75">
      <c r="A80" s="103"/>
      <c r="B80" s="38" t="s">
        <v>211</v>
      </c>
      <c r="C80" s="82">
        <v>23</v>
      </c>
      <c r="D80" s="82">
        <v>18</v>
      </c>
      <c r="E80" s="82">
        <v>0</v>
      </c>
      <c r="F80" s="82">
        <v>0</v>
      </c>
      <c r="G80" s="82">
        <v>253</v>
      </c>
      <c r="H80" s="82">
        <v>14</v>
      </c>
      <c r="I80" s="82">
        <v>3</v>
      </c>
      <c r="J80" s="82">
        <v>0</v>
      </c>
      <c r="K80" s="87">
        <f t="shared" si="10"/>
        <v>311</v>
      </c>
    </row>
    <row r="81" spans="1:11" ht="12.75">
      <c r="A81" s="103"/>
      <c r="B81" s="38" t="s">
        <v>212</v>
      </c>
      <c r="C81" s="82">
        <v>1000</v>
      </c>
      <c r="D81" s="82">
        <v>63</v>
      </c>
      <c r="E81" s="82">
        <v>3</v>
      </c>
      <c r="F81" s="82">
        <v>1</v>
      </c>
      <c r="G81" s="82">
        <v>2</v>
      </c>
      <c r="H81" s="82">
        <v>0</v>
      </c>
      <c r="I81" s="82">
        <v>57</v>
      </c>
      <c r="J81" s="82">
        <v>2</v>
      </c>
      <c r="K81" s="87">
        <f t="shared" si="10"/>
        <v>1128</v>
      </c>
    </row>
    <row r="82" spans="1:11" ht="12.75">
      <c r="A82" s="103"/>
      <c r="B82" s="38" t="s">
        <v>213</v>
      </c>
      <c r="C82" s="82">
        <v>531</v>
      </c>
      <c r="D82" s="82">
        <v>69</v>
      </c>
      <c r="E82" s="82">
        <v>5</v>
      </c>
      <c r="F82" s="82">
        <v>1</v>
      </c>
      <c r="G82" s="82">
        <v>2</v>
      </c>
      <c r="H82" s="82">
        <v>0</v>
      </c>
      <c r="I82" s="82">
        <v>55</v>
      </c>
      <c r="J82" s="82">
        <v>10</v>
      </c>
      <c r="K82" s="87">
        <f t="shared" si="10"/>
        <v>673</v>
      </c>
    </row>
    <row r="83" spans="1:11" ht="12.75">
      <c r="A83" s="103"/>
      <c r="B83" s="38" t="s">
        <v>214</v>
      </c>
      <c r="C83" s="82">
        <v>1213</v>
      </c>
      <c r="D83" s="82">
        <v>0</v>
      </c>
      <c r="E83" s="82">
        <v>8</v>
      </c>
      <c r="F83" s="82">
        <v>0</v>
      </c>
      <c r="G83" s="82">
        <v>2</v>
      </c>
      <c r="H83" s="82">
        <v>0</v>
      </c>
      <c r="I83" s="82">
        <v>22</v>
      </c>
      <c r="J83" s="82">
        <v>0</v>
      </c>
      <c r="K83" s="87">
        <f t="shared" si="10"/>
        <v>1245</v>
      </c>
    </row>
    <row r="84" spans="1:11" ht="12.75">
      <c r="A84" s="103"/>
      <c r="B84" s="38" t="s">
        <v>215</v>
      </c>
      <c r="C84" s="82">
        <v>404</v>
      </c>
      <c r="D84" s="82">
        <v>64</v>
      </c>
      <c r="E84" s="82">
        <v>0</v>
      </c>
      <c r="F84" s="82">
        <v>0</v>
      </c>
      <c r="G84" s="82">
        <v>0</v>
      </c>
      <c r="H84" s="82">
        <v>0</v>
      </c>
      <c r="I84" s="82">
        <v>1</v>
      </c>
      <c r="J84" s="82">
        <v>0</v>
      </c>
      <c r="K84" s="87">
        <f t="shared" si="10"/>
        <v>469</v>
      </c>
    </row>
    <row r="85" spans="1:11" ht="12.75">
      <c r="A85" s="103"/>
      <c r="B85" s="38" t="s">
        <v>216</v>
      </c>
      <c r="C85" s="82">
        <v>1577</v>
      </c>
      <c r="D85" s="82">
        <v>217</v>
      </c>
      <c r="E85" s="82">
        <v>47</v>
      </c>
      <c r="F85" s="82">
        <v>2</v>
      </c>
      <c r="G85" s="82">
        <v>6</v>
      </c>
      <c r="H85" s="82">
        <v>0</v>
      </c>
      <c r="I85" s="82">
        <v>349</v>
      </c>
      <c r="J85" s="82">
        <v>25</v>
      </c>
      <c r="K85" s="87">
        <f t="shared" si="10"/>
        <v>2223</v>
      </c>
    </row>
    <row r="86" spans="1:11" ht="13.5" thickBot="1">
      <c r="A86" s="103"/>
      <c r="B86" s="69" t="s">
        <v>123</v>
      </c>
      <c r="C86" s="100">
        <f aca="true" t="shared" si="11" ref="C86:K86">SUM(C79:C85)</f>
        <v>5184</v>
      </c>
      <c r="D86" s="100">
        <f t="shared" si="11"/>
        <v>498</v>
      </c>
      <c r="E86" s="100">
        <f t="shared" si="11"/>
        <v>87</v>
      </c>
      <c r="F86" s="100">
        <f t="shared" si="11"/>
        <v>4</v>
      </c>
      <c r="G86" s="100">
        <f t="shared" si="11"/>
        <v>266</v>
      </c>
      <c r="H86" s="100">
        <f t="shared" si="11"/>
        <v>14</v>
      </c>
      <c r="I86" s="100">
        <f t="shared" si="11"/>
        <v>771</v>
      </c>
      <c r="J86" s="100">
        <f t="shared" si="11"/>
        <v>64</v>
      </c>
      <c r="K86" s="100">
        <f t="shared" si="11"/>
        <v>6888</v>
      </c>
    </row>
    <row r="87" spans="1:11" ht="12.75">
      <c r="A87" s="110"/>
      <c r="B87" s="70" t="s">
        <v>217</v>
      </c>
      <c r="C87" s="82">
        <v>560</v>
      </c>
      <c r="D87" s="82">
        <v>33</v>
      </c>
      <c r="E87" s="82">
        <v>8</v>
      </c>
      <c r="F87" s="82">
        <v>0</v>
      </c>
      <c r="G87" s="82">
        <v>1</v>
      </c>
      <c r="H87" s="82">
        <v>0</v>
      </c>
      <c r="I87" s="82">
        <v>51</v>
      </c>
      <c r="J87" s="82">
        <v>5</v>
      </c>
      <c r="K87" s="87">
        <f>SUM(C87+D87+E87+F87+G87+H87+I87+J87)</f>
        <v>658</v>
      </c>
    </row>
    <row r="88" spans="1:11" ht="12.75">
      <c r="A88" s="110"/>
      <c r="B88" s="38" t="s">
        <v>218</v>
      </c>
      <c r="C88" s="82">
        <v>383</v>
      </c>
      <c r="D88" s="82">
        <v>25</v>
      </c>
      <c r="E88" s="82">
        <v>5</v>
      </c>
      <c r="F88" s="82">
        <v>2</v>
      </c>
      <c r="G88" s="82">
        <v>4</v>
      </c>
      <c r="H88" s="82">
        <v>0</v>
      </c>
      <c r="I88" s="82">
        <v>42</v>
      </c>
      <c r="J88" s="82">
        <v>7</v>
      </c>
      <c r="K88" s="87">
        <f>SUM(C88+D88+E88+F88+G88+H88+I88+J88)</f>
        <v>468</v>
      </c>
    </row>
    <row r="89" spans="1:11" ht="13.5" thickBot="1">
      <c r="A89" s="103"/>
      <c r="B89" s="69" t="s">
        <v>118</v>
      </c>
      <c r="C89" s="88">
        <f aca="true" t="shared" si="12" ref="C89:K89">SUM(C87:C88)</f>
        <v>943</v>
      </c>
      <c r="D89" s="88">
        <f t="shared" si="12"/>
        <v>58</v>
      </c>
      <c r="E89" s="88">
        <f t="shared" si="12"/>
        <v>13</v>
      </c>
      <c r="F89" s="88">
        <f>SUM(F87:F88)</f>
        <v>2</v>
      </c>
      <c r="G89" s="88">
        <f>SUM(G87:G88)</f>
        <v>5</v>
      </c>
      <c r="H89" s="88">
        <f>SUM(H87:H88)</f>
        <v>0</v>
      </c>
      <c r="I89" s="88">
        <f t="shared" si="12"/>
        <v>93</v>
      </c>
      <c r="J89" s="88">
        <f t="shared" si="12"/>
        <v>12</v>
      </c>
      <c r="K89" s="88">
        <f t="shared" si="12"/>
        <v>1126</v>
      </c>
    </row>
    <row r="90" spans="1:11" ht="12.75">
      <c r="A90" s="110"/>
      <c r="B90" s="38" t="s">
        <v>219</v>
      </c>
      <c r="C90" s="82">
        <v>1022</v>
      </c>
      <c r="D90" s="82">
        <v>80</v>
      </c>
      <c r="E90" s="82">
        <v>21</v>
      </c>
      <c r="F90" s="82">
        <v>0</v>
      </c>
      <c r="G90" s="82">
        <v>4</v>
      </c>
      <c r="H90" s="82">
        <v>0</v>
      </c>
      <c r="I90" s="82">
        <v>121</v>
      </c>
      <c r="J90" s="82">
        <v>16</v>
      </c>
      <c r="K90" s="87">
        <f aca="true" t="shared" si="13" ref="K90:K95">SUM(C90+D90+E90+F90+G90+H90+I90+J90)</f>
        <v>1264</v>
      </c>
    </row>
    <row r="91" spans="1:11" ht="12.75">
      <c r="A91" s="110"/>
      <c r="B91" s="38" t="s">
        <v>220</v>
      </c>
      <c r="C91" s="82">
        <v>193</v>
      </c>
      <c r="D91" s="82">
        <v>17</v>
      </c>
      <c r="E91" s="82">
        <v>0</v>
      </c>
      <c r="F91" s="82">
        <v>0</v>
      </c>
      <c r="G91" s="82">
        <v>0</v>
      </c>
      <c r="H91" s="82">
        <v>0</v>
      </c>
      <c r="I91" s="82">
        <v>0</v>
      </c>
      <c r="J91" s="82">
        <v>0</v>
      </c>
      <c r="K91" s="87">
        <f t="shared" si="13"/>
        <v>210</v>
      </c>
    </row>
    <row r="92" spans="1:11" ht="12.75">
      <c r="A92" s="110"/>
      <c r="B92" s="38" t="s">
        <v>221</v>
      </c>
      <c r="C92" s="82">
        <v>197</v>
      </c>
      <c r="D92" s="82">
        <v>15</v>
      </c>
      <c r="E92" s="82">
        <v>3</v>
      </c>
      <c r="F92" s="82">
        <v>0</v>
      </c>
      <c r="G92" s="82">
        <v>2</v>
      </c>
      <c r="H92" s="82">
        <v>0</v>
      </c>
      <c r="I92" s="82">
        <v>12</v>
      </c>
      <c r="J92" s="82">
        <v>0</v>
      </c>
      <c r="K92" s="87">
        <f t="shared" si="13"/>
        <v>229</v>
      </c>
    </row>
    <row r="93" spans="1:11" ht="12.75">
      <c r="A93" s="110"/>
      <c r="B93" s="38" t="s">
        <v>222</v>
      </c>
      <c r="C93" s="82">
        <v>231</v>
      </c>
      <c r="D93" s="82">
        <v>0</v>
      </c>
      <c r="E93" s="82">
        <v>1</v>
      </c>
      <c r="F93" s="82">
        <v>0</v>
      </c>
      <c r="G93" s="82">
        <v>0</v>
      </c>
      <c r="H93" s="82">
        <v>0</v>
      </c>
      <c r="I93" s="82">
        <v>10</v>
      </c>
      <c r="J93" s="82">
        <v>0</v>
      </c>
      <c r="K93" s="87">
        <f t="shared" si="13"/>
        <v>242</v>
      </c>
    </row>
    <row r="94" spans="1:11" ht="12.75">
      <c r="A94" s="110"/>
      <c r="B94" s="38" t="s">
        <v>223</v>
      </c>
      <c r="C94" s="82">
        <v>292</v>
      </c>
      <c r="D94" s="82">
        <v>21</v>
      </c>
      <c r="E94" s="82">
        <v>7</v>
      </c>
      <c r="F94" s="82">
        <v>1</v>
      </c>
      <c r="G94" s="82">
        <v>1</v>
      </c>
      <c r="H94" s="82">
        <v>0</v>
      </c>
      <c r="I94" s="82">
        <v>39</v>
      </c>
      <c r="J94" s="82">
        <v>2</v>
      </c>
      <c r="K94" s="87">
        <f t="shared" si="13"/>
        <v>363</v>
      </c>
    </row>
    <row r="95" spans="1:11" ht="12.75">
      <c r="A95" s="110"/>
      <c r="B95" s="38" t="s">
        <v>224</v>
      </c>
      <c r="C95" s="82">
        <v>1199</v>
      </c>
      <c r="D95" s="82">
        <v>61</v>
      </c>
      <c r="E95" s="82">
        <v>26</v>
      </c>
      <c r="F95" s="82">
        <v>2</v>
      </c>
      <c r="G95" s="82">
        <v>1</v>
      </c>
      <c r="H95" s="82">
        <v>0</v>
      </c>
      <c r="I95" s="82">
        <v>142</v>
      </c>
      <c r="J95" s="82">
        <v>11</v>
      </c>
      <c r="K95" s="87">
        <f t="shared" si="13"/>
        <v>1442</v>
      </c>
    </row>
    <row r="96" spans="1:11" ht="13.5" thickBot="1">
      <c r="A96" s="103"/>
      <c r="B96" s="69" t="s">
        <v>119</v>
      </c>
      <c r="C96" s="88">
        <f aca="true" t="shared" si="14" ref="C96:K96">SUM(C90:C95)</f>
        <v>3134</v>
      </c>
      <c r="D96" s="88">
        <f t="shared" si="14"/>
        <v>194</v>
      </c>
      <c r="E96" s="88">
        <f t="shared" si="14"/>
        <v>58</v>
      </c>
      <c r="F96" s="88">
        <f>SUM(F90:F95)</f>
        <v>3</v>
      </c>
      <c r="G96" s="88">
        <f>SUM(G90:G95)</f>
        <v>8</v>
      </c>
      <c r="H96" s="88">
        <f>SUM(H90:H95)</f>
        <v>0</v>
      </c>
      <c r="I96" s="88">
        <f t="shared" si="14"/>
        <v>324</v>
      </c>
      <c r="J96" s="88">
        <f t="shared" si="14"/>
        <v>29</v>
      </c>
      <c r="K96" s="88">
        <f t="shared" si="14"/>
        <v>3750</v>
      </c>
    </row>
    <row r="97" spans="1:11" ht="12.75">
      <c r="A97" s="110"/>
      <c r="B97" s="38" t="s">
        <v>241</v>
      </c>
      <c r="C97" s="82">
        <v>271</v>
      </c>
      <c r="D97" s="82">
        <v>13</v>
      </c>
      <c r="E97" s="82">
        <v>7</v>
      </c>
      <c r="F97" s="82">
        <v>1</v>
      </c>
      <c r="G97" s="82">
        <v>1</v>
      </c>
      <c r="H97" s="82">
        <v>0</v>
      </c>
      <c r="I97" s="82">
        <v>40</v>
      </c>
      <c r="J97" s="82">
        <v>7</v>
      </c>
      <c r="K97" s="86">
        <f>SUM(C97+D97+E97+F97+G97+H97+I97+J97)</f>
        <v>340</v>
      </c>
    </row>
    <row r="98" spans="1:11" ht="13.5" thickBot="1">
      <c r="A98" s="103"/>
      <c r="B98" s="69" t="s">
        <v>242</v>
      </c>
      <c r="C98" s="88">
        <f aca="true" t="shared" si="15" ref="C98:I98">SUM(C97)</f>
        <v>271</v>
      </c>
      <c r="D98" s="88">
        <f t="shared" si="15"/>
        <v>13</v>
      </c>
      <c r="E98" s="88">
        <f t="shared" si="15"/>
        <v>7</v>
      </c>
      <c r="F98" s="88">
        <f t="shared" si="15"/>
        <v>1</v>
      </c>
      <c r="G98" s="88">
        <f t="shared" si="15"/>
        <v>1</v>
      </c>
      <c r="H98" s="88">
        <f t="shared" si="15"/>
        <v>0</v>
      </c>
      <c r="I98" s="88">
        <f t="shared" si="15"/>
        <v>40</v>
      </c>
      <c r="J98" s="88">
        <f>SUM(J97)</f>
        <v>7</v>
      </c>
      <c r="K98" s="88">
        <f>SUM(K97)</f>
        <v>340</v>
      </c>
    </row>
    <row r="99" spans="1:11" ht="12.75">
      <c r="A99" s="110"/>
      <c r="B99" s="38" t="s">
        <v>225</v>
      </c>
      <c r="C99" s="82">
        <v>202</v>
      </c>
      <c r="D99" s="82">
        <v>33</v>
      </c>
      <c r="E99" s="82">
        <v>0</v>
      </c>
      <c r="F99" s="82">
        <v>0</v>
      </c>
      <c r="G99" s="82">
        <v>0</v>
      </c>
      <c r="H99" s="82">
        <v>0</v>
      </c>
      <c r="I99" s="82">
        <v>0</v>
      </c>
      <c r="J99" s="82">
        <v>0</v>
      </c>
      <c r="K99" s="87">
        <f aca="true" t="shared" si="16" ref="K99:K108">SUM(C99+D99+E99+F99+G99+H99+I99+J99)</f>
        <v>235</v>
      </c>
    </row>
    <row r="100" spans="1:11" ht="12.75">
      <c r="A100" s="110"/>
      <c r="B100" s="38" t="s">
        <v>226</v>
      </c>
      <c r="C100" s="82">
        <v>207</v>
      </c>
      <c r="D100" s="82">
        <v>25</v>
      </c>
      <c r="E100" s="82">
        <v>0</v>
      </c>
      <c r="F100" s="82">
        <v>0</v>
      </c>
      <c r="G100" s="82">
        <v>0</v>
      </c>
      <c r="H100" s="82">
        <v>0</v>
      </c>
      <c r="I100" s="82">
        <v>0</v>
      </c>
      <c r="J100" s="82">
        <v>0</v>
      </c>
      <c r="K100" s="87">
        <f t="shared" si="16"/>
        <v>232</v>
      </c>
    </row>
    <row r="101" spans="1:11" ht="12.75">
      <c r="A101" s="110"/>
      <c r="B101" s="38" t="s">
        <v>227</v>
      </c>
      <c r="C101" s="82">
        <v>374</v>
      </c>
      <c r="D101" s="82">
        <v>114</v>
      </c>
      <c r="E101" s="82">
        <v>0</v>
      </c>
      <c r="F101" s="82">
        <v>0</v>
      </c>
      <c r="G101" s="82">
        <v>0</v>
      </c>
      <c r="H101" s="82">
        <v>0</v>
      </c>
      <c r="I101" s="82">
        <v>0</v>
      </c>
      <c r="J101" s="82">
        <v>0</v>
      </c>
      <c r="K101" s="87">
        <f t="shared" si="16"/>
        <v>488</v>
      </c>
    </row>
    <row r="102" spans="1:11" ht="12.75">
      <c r="A102" s="110"/>
      <c r="B102" s="38" t="s">
        <v>228</v>
      </c>
      <c r="C102" s="82">
        <v>0</v>
      </c>
      <c r="D102" s="82">
        <v>323</v>
      </c>
      <c r="E102" s="82">
        <v>0</v>
      </c>
      <c r="F102" s="82">
        <v>3</v>
      </c>
      <c r="G102" s="82">
        <v>0</v>
      </c>
      <c r="H102" s="82">
        <v>2</v>
      </c>
      <c r="I102" s="82">
        <v>0</v>
      </c>
      <c r="J102" s="82">
        <v>181</v>
      </c>
      <c r="K102" s="87">
        <f t="shared" si="16"/>
        <v>509</v>
      </c>
    </row>
    <row r="103" spans="1:11" ht="12.75">
      <c r="A103" s="110"/>
      <c r="B103" s="38" t="s">
        <v>229</v>
      </c>
      <c r="C103" s="82">
        <v>558</v>
      </c>
      <c r="D103" s="82">
        <v>0</v>
      </c>
      <c r="E103" s="82">
        <v>15</v>
      </c>
      <c r="F103" s="82">
        <v>0</v>
      </c>
      <c r="G103" s="82">
        <v>0</v>
      </c>
      <c r="H103" s="82">
        <v>0</v>
      </c>
      <c r="I103" s="82">
        <v>168</v>
      </c>
      <c r="J103" s="82">
        <v>0</v>
      </c>
      <c r="K103" s="87">
        <f t="shared" si="16"/>
        <v>741</v>
      </c>
    </row>
    <row r="104" spans="1:11" ht="12.75">
      <c r="A104" s="110"/>
      <c r="B104" s="38" t="s">
        <v>230</v>
      </c>
      <c r="C104" s="82">
        <v>801</v>
      </c>
      <c r="D104" s="82">
        <v>0</v>
      </c>
      <c r="E104" s="82">
        <v>18</v>
      </c>
      <c r="F104" s="82">
        <v>0</v>
      </c>
      <c r="G104" s="82">
        <v>5</v>
      </c>
      <c r="H104" s="82">
        <v>0</v>
      </c>
      <c r="I104" s="82">
        <v>258</v>
      </c>
      <c r="J104" s="82">
        <v>0</v>
      </c>
      <c r="K104" s="87">
        <f t="shared" si="16"/>
        <v>1082</v>
      </c>
    </row>
    <row r="105" spans="1:11" ht="12.75">
      <c r="A105" s="110"/>
      <c r="B105" s="38" t="s">
        <v>231</v>
      </c>
      <c r="C105" s="82">
        <v>1033</v>
      </c>
      <c r="D105" s="82">
        <v>0</v>
      </c>
      <c r="E105" s="82">
        <v>10</v>
      </c>
      <c r="F105" s="82">
        <v>0</v>
      </c>
      <c r="G105" s="82">
        <v>4</v>
      </c>
      <c r="H105" s="82">
        <v>0</v>
      </c>
      <c r="I105" s="82">
        <v>86</v>
      </c>
      <c r="J105" s="82">
        <v>0</v>
      </c>
      <c r="K105" s="87">
        <f t="shared" si="16"/>
        <v>1133</v>
      </c>
    </row>
    <row r="106" spans="1:11" ht="12.75">
      <c r="A106" s="110"/>
      <c r="B106" s="38" t="s">
        <v>262</v>
      </c>
      <c r="C106" s="82">
        <v>763</v>
      </c>
      <c r="D106" s="82">
        <v>30</v>
      </c>
      <c r="E106" s="82">
        <v>51</v>
      </c>
      <c r="F106" s="82">
        <v>2</v>
      </c>
      <c r="G106" s="82">
        <v>1</v>
      </c>
      <c r="H106" s="82">
        <v>0</v>
      </c>
      <c r="I106" s="82">
        <v>709</v>
      </c>
      <c r="J106" s="82">
        <v>29</v>
      </c>
      <c r="K106" s="87">
        <f t="shared" si="16"/>
        <v>1585</v>
      </c>
    </row>
    <row r="107" spans="1:11" ht="12.75">
      <c r="A107" s="110"/>
      <c r="B107" s="38" t="s">
        <v>232</v>
      </c>
      <c r="C107" s="82">
        <v>1092</v>
      </c>
      <c r="D107" s="82">
        <v>41</v>
      </c>
      <c r="E107" s="82">
        <v>16</v>
      </c>
      <c r="F107" s="82">
        <v>0</v>
      </c>
      <c r="G107" s="82">
        <v>2</v>
      </c>
      <c r="H107" s="82">
        <v>0</v>
      </c>
      <c r="I107" s="82">
        <v>150</v>
      </c>
      <c r="J107" s="82">
        <v>4</v>
      </c>
      <c r="K107" s="87">
        <f t="shared" si="16"/>
        <v>1305</v>
      </c>
    </row>
    <row r="108" spans="1:11" ht="12.75">
      <c r="A108" s="110"/>
      <c r="B108" s="38" t="s">
        <v>233</v>
      </c>
      <c r="C108" s="82">
        <v>1056</v>
      </c>
      <c r="D108" s="82">
        <v>146</v>
      </c>
      <c r="E108" s="82">
        <v>29</v>
      </c>
      <c r="F108" s="82">
        <v>1</v>
      </c>
      <c r="G108" s="82">
        <v>3</v>
      </c>
      <c r="H108" s="82">
        <v>0</v>
      </c>
      <c r="I108" s="82">
        <v>210</v>
      </c>
      <c r="J108" s="82">
        <v>33</v>
      </c>
      <c r="K108" s="87">
        <f t="shared" si="16"/>
        <v>1478</v>
      </c>
    </row>
    <row r="109" spans="1:11" ht="13.5" thickBot="1">
      <c r="A109" s="103"/>
      <c r="B109" s="69" t="s">
        <v>144</v>
      </c>
      <c r="C109" s="88">
        <f aca="true" t="shared" si="17" ref="C109:K109">SUM(C99:C108)</f>
        <v>6086</v>
      </c>
      <c r="D109" s="88">
        <f t="shared" si="17"/>
        <v>712</v>
      </c>
      <c r="E109" s="88">
        <f t="shared" si="17"/>
        <v>139</v>
      </c>
      <c r="F109" s="88">
        <f>SUM(F99:F108)</f>
        <v>6</v>
      </c>
      <c r="G109" s="88">
        <f>SUM(G99:G108)</f>
        <v>15</v>
      </c>
      <c r="H109" s="88">
        <f>SUM(H99:H108)</f>
        <v>2</v>
      </c>
      <c r="I109" s="88">
        <f t="shared" si="17"/>
        <v>1581</v>
      </c>
      <c r="J109" s="88">
        <f t="shared" si="17"/>
        <v>247</v>
      </c>
      <c r="K109" s="88">
        <f t="shared" si="17"/>
        <v>8788</v>
      </c>
    </row>
    <row r="110" spans="1:11" ht="12.75">
      <c r="A110" s="110"/>
      <c r="B110" s="38" t="s">
        <v>234</v>
      </c>
      <c r="C110" s="82">
        <v>179</v>
      </c>
      <c r="D110" s="82">
        <v>20</v>
      </c>
      <c r="E110" s="82">
        <v>0</v>
      </c>
      <c r="F110" s="82">
        <v>0</v>
      </c>
      <c r="G110" s="82">
        <v>0</v>
      </c>
      <c r="H110" s="82">
        <v>0</v>
      </c>
      <c r="I110" s="82">
        <v>0</v>
      </c>
      <c r="J110" s="82">
        <v>0</v>
      </c>
      <c r="K110" s="87">
        <f>SUM(C110+D110+E110+F110+G110+H110+I110+J110)</f>
        <v>199</v>
      </c>
    </row>
    <row r="111" spans="1:11" ht="12.75">
      <c r="A111" s="110"/>
      <c r="B111" s="38" t="s">
        <v>121</v>
      </c>
      <c r="C111" s="82">
        <v>298</v>
      </c>
      <c r="D111" s="82">
        <v>0</v>
      </c>
      <c r="E111" s="82">
        <v>14</v>
      </c>
      <c r="F111" s="82">
        <v>0</v>
      </c>
      <c r="G111" s="82">
        <v>0</v>
      </c>
      <c r="H111" s="82">
        <v>0</v>
      </c>
      <c r="I111" s="82">
        <v>178</v>
      </c>
      <c r="J111" s="82">
        <v>0</v>
      </c>
      <c r="K111" s="87">
        <f>SUM(C111+D111+E111+F111+G111+H111+I111+J111)</f>
        <v>490</v>
      </c>
    </row>
    <row r="112" spans="1:11" ht="12.75">
      <c r="A112" s="110"/>
      <c r="B112" s="38" t="s">
        <v>235</v>
      </c>
      <c r="C112" s="82">
        <v>904</v>
      </c>
      <c r="D112" s="82">
        <v>84</v>
      </c>
      <c r="E112" s="82">
        <v>6</v>
      </c>
      <c r="F112" s="82">
        <v>1</v>
      </c>
      <c r="G112" s="82">
        <v>0</v>
      </c>
      <c r="H112" s="82">
        <v>0</v>
      </c>
      <c r="I112" s="82">
        <v>36</v>
      </c>
      <c r="J112" s="82">
        <v>17</v>
      </c>
      <c r="K112" s="87">
        <f>SUM(C112+D112+E112+F112+G112+H112+I112+J112)</f>
        <v>1048</v>
      </c>
    </row>
    <row r="113" spans="1:11" ht="13.5" thickBot="1">
      <c r="A113" s="103"/>
      <c r="B113" s="69" t="s">
        <v>145</v>
      </c>
      <c r="C113" s="88">
        <f aca="true" t="shared" si="18" ref="C113:K113">SUM(C110:C112)</f>
        <v>1381</v>
      </c>
      <c r="D113" s="88">
        <f t="shared" si="18"/>
        <v>104</v>
      </c>
      <c r="E113" s="88">
        <f t="shared" si="18"/>
        <v>20</v>
      </c>
      <c r="F113" s="88">
        <f t="shared" si="18"/>
        <v>1</v>
      </c>
      <c r="G113" s="88">
        <f t="shared" si="18"/>
        <v>0</v>
      </c>
      <c r="H113" s="88">
        <f t="shared" si="18"/>
        <v>0</v>
      </c>
      <c r="I113" s="88">
        <f t="shared" si="18"/>
        <v>214</v>
      </c>
      <c r="J113" s="88">
        <f t="shared" si="18"/>
        <v>17</v>
      </c>
      <c r="K113" s="88">
        <f t="shared" si="18"/>
        <v>1737</v>
      </c>
    </row>
    <row r="114" spans="1:11" ht="12.75">
      <c r="A114" s="110"/>
      <c r="B114" s="38" t="s">
        <v>236</v>
      </c>
      <c r="C114" s="82">
        <v>246</v>
      </c>
      <c r="D114" s="82">
        <v>19</v>
      </c>
      <c r="E114" s="82">
        <v>7</v>
      </c>
      <c r="F114" s="82">
        <v>0</v>
      </c>
      <c r="G114" s="82">
        <v>0</v>
      </c>
      <c r="H114" s="82">
        <v>0</v>
      </c>
      <c r="I114" s="82">
        <v>63</v>
      </c>
      <c r="J114" s="82">
        <v>4</v>
      </c>
      <c r="K114" s="87">
        <f>SUM(C114+D114+E114+F114+G114+H114+I114+J114)</f>
        <v>339</v>
      </c>
    </row>
    <row r="115" spans="1:11" ht="13.5" thickBot="1">
      <c r="A115" s="103"/>
      <c r="B115" s="69" t="s">
        <v>237</v>
      </c>
      <c r="C115" s="88">
        <f aca="true" t="shared" si="19" ref="C115:K115">SUM(C114)</f>
        <v>246</v>
      </c>
      <c r="D115" s="88">
        <f t="shared" si="19"/>
        <v>19</v>
      </c>
      <c r="E115" s="88">
        <f t="shared" si="19"/>
        <v>7</v>
      </c>
      <c r="F115" s="88">
        <f>SUM(F114)</f>
        <v>0</v>
      </c>
      <c r="G115" s="88">
        <f>SUM(G114)</f>
        <v>0</v>
      </c>
      <c r="H115" s="88">
        <f>SUM(H114)</f>
        <v>0</v>
      </c>
      <c r="I115" s="88">
        <f t="shared" si="19"/>
        <v>63</v>
      </c>
      <c r="J115" s="88">
        <f t="shared" si="19"/>
        <v>4</v>
      </c>
      <c r="K115" s="88">
        <f t="shared" si="19"/>
        <v>339</v>
      </c>
    </row>
    <row r="116" spans="1:11" ht="12.75">
      <c r="A116" s="110"/>
      <c r="B116" s="38" t="s">
        <v>238</v>
      </c>
      <c r="C116" s="82">
        <v>544</v>
      </c>
      <c r="D116" s="82">
        <v>105</v>
      </c>
      <c r="E116" s="82">
        <v>6</v>
      </c>
      <c r="F116" s="82">
        <v>0</v>
      </c>
      <c r="G116" s="82">
        <v>2</v>
      </c>
      <c r="H116" s="82">
        <v>0</v>
      </c>
      <c r="I116" s="82">
        <v>31</v>
      </c>
      <c r="J116" s="82">
        <v>7</v>
      </c>
      <c r="K116" s="87">
        <f>SUM(C116+D116+E116+F116+G116+H116+I116+J116)</f>
        <v>695</v>
      </c>
    </row>
    <row r="117" spans="1:11" ht="12.75">
      <c r="A117" s="110"/>
      <c r="B117" s="38" t="s">
        <v>239</v>
      </c>
      <c r="C117" s="82">
        <v>261</v>
      </c>
      <c r="D117" s="82">
        <v>29</v>
      </c>
      <c r="E117" s="82">
        <v>4</v>
      </c>
      <c r="F117" s="82">
        <v>1</v>
      </c>
      <c r="G117" s="82">
        <v>0</v>
      </c>
      <c r="H117" s="82">
        <v>0</v>
      </c>
      <c r="I117" s="82">
        <v>30</v>
      </c>
      <c r="J117" s="82">
        <v>0</v>
      </c>
      <c r="K117" s="87">
        <f>SUM(C117+D117+E117+F117+G117+H117+I117+J117)</f>
        <v>325</v>
      </c>
    </row>
    <row r="118" spans="1:11" ht="12.75">
      <c r="A118" s="110"/>
      <c r="B118" s="38" t="s">
        <v>240</v>
      </c>
      <c r="C118" s="82">
        <v>269</v>
      </c>
      <c r="D118" s="82">
        <v>16</v>
      </c>
      <c r="E118" s="82">
        <v>3</v>
      </c>
      <c r="F118" s="82">
        <v>0</v>
      </c>
      <c r="G118" s="82">
        <v>1</v>
      </c>
      <c r="H118" s="82">
        <v>0</v>
      </c>
      <c r="I118" s="82">
        <v>37</v>
      </c>
      <c r="J118" s="82">
        <v>0</v>
      </c>
      <c r="K118" s="87">
        <f>SUM(C118+D118+E118+F118+G118+H118+I118+J118)</f>
        <v>326</v>
      </c>
    </row>
    <row r="119" spans="1:11" ht="13.5" thickBot="1">
      <c r="A119" s="103"/>
      <c r="B119" s="69" t="s">
        <v>122</v>
      </c>
      <c r="C119" s="88">
        <f aca="true" t="shared" si="20" ref="C119:K119">SUM(C116:C118)</f>
        <v>1074</v>
      </c>
      <c r="D119" s="88">
        <f t="shared" si="20"/>
        <v>150</v>
      </c>
      <c r="E119" s="88">
        <f t="shared" si="20"/>
        <v>13</v>
      </c>
      <c r="F119" s="88">
        <f t="shared" si="20"/>
        <v>1</v>
      </c>
      <c r="G119" s="88">
        <f t="shared" si="20"/>
        <v>3</v>
      </c>
      <c r="H119" s="88">
        <f t="shared" si="20"/>
        <v>0</v>
      </c>
      <c r="I119" s="88">
        <f t="shared" si="20"/>
        <v>98</v>
      </c>
      <c r="J119" s="88">
        <f t="shared" si="20"/>
        <v>7</v>
      </c>
      <c r="K119" s="88">
        <f t="shared" si="20"/>
        <v>1346</v>
      </c>
    </row>
    <row r="120" spans="1:11" ht="12.75">
      <c r="A120" s="110"/>
      <c r="B120" s="38" t="s">
        <v>210</v>
      </c>
      <c r="C120" s="82">
        <v>436</v>
      </c>
      <c r="D120" s="82">
        <v>67</v>
      </c>
      <c r="E120" s="82">
        <v>24</v>
      </c>
      <c r="F120" s="82">
        <v>0</v>
      </c>
      <c r="G120" s="82">
        <v>1</v>
      </c>
      <c r="H120" s="82">
        <v>0</v>
      </c>
      <c r="I120" s="82">
        <v>284</v>
      </c>
      <c r="J120" s="82">
        <v>27</v>
      </c>
      <c r="K120" s="87">
        <f aca="true" t="shared" si="21" ref="K120:K126">SUM(C120+D120+E120+F120+G120+H120+I120+J120)</f>
        <v>839</v>
      </c>
    </row>
    <row r="121" spans="1:11" ht="12.75">
      <c r="A121" s="110"/>
      <c r="B121" s="38" t="s">
        <v>211</v>
      </c>
      <c r="C121" s="82">
        <v>23</v>
      </c>
      <c r="D121" s="82">
        <v>18</v>
      </c>
      <c r="E121" s="82">
        <v>0</v>
      </c>
      <c r="F121" s="82">
        <v>0</v>
      </c>
      <c r="G121" s="82">
        <v>253</v>
      </c>
      <c r="H121" s="82">
        <v>14</v>
      </c>
      <c r="I121" s="82">
        <v>3</v>
      </c>
      <c r="J121" s="82">
        <v>0</v>
      </c>
      <c r="K121" s="87">
        <f t="shared" si="21"/>
        <v>311</v>
      </c>
    </row>
    <row r="122" spans="1:11" ht="12.75">
      <c r="A122" s="110"/>
      <c r="B122" s="38" t="s">
        <v>212</v>
      </c>
      <c r="C122" s="82">
        <v>1000</v>
      </c>
      <c r="D122" s="82">
        <v>63</v>
      </c>
      <c r="E122" s="82">
        <v>3</v>
      </c>
      <c r="F122" s="82">
        <v>1</v>
      </c>
      <c r="G122" s="82">
        <v>2</v>
      </c>
      <c r="H122" s="82">
        <v>0</v>
      </c>
      <c r="I122" s="82">
        <v>57</v>
      </c>
      <c r="J122" s="82">
        <v>2</v>
      </c>
      <c r="K122" s="87">
        <f t="shared" si="21"/>
        <v>1128</v>
      </c>
    </row>
    <row r="123" spans="1:11" ht="12.75">
      <c r="A123" s="110"/>
      <c r="B123" s="38" t="s">
        <v>213</v>
      </c>
      <c r="C123" s="82">
        <v>531</v>
      </c>
      <c r="D123" s="82">
        <v>69</v>
      </c>
      <c r="E123" s="82">
        <v>5</v>
      </c>
      <c r="F123" s="82">
        <v>1</v>
      </c>
      <c r="G123" s="82">
        <v>2</v>
      </c>
      <c r="H123" s="82">
        <v>0</v>
      </c>
      <c r="I123" s="82">
        <v>55</v>
      </c>
      <c r="J123" s="82">
        <v>10</v>
      </c>
      <c r="K123" s="87">
        <f t="shared" si="21"/>
        <v>673</v>
      </c>
    </row>
    <row r="124" spans="1:11" ht="12.75">
      <c r="A124" s="110"/>
      <c r="B124" s="38" t="s">
        <v>214</v>
      </c>
      <c r="C124" s="82">
        <v>1213</v>
      </c>
      <c r="D124" s="82">
        <v>0</v>
      </c>
      <c r="E124" s="82">
        <v>8</v>
      </c>
      <c r="F124" s="82">
        <v>0</v>
      </c>
      <c r="G124" s="82">
        <v>2</v>
      </c>
      <c r="H124" s="82">
        <v>0</v>
      </c>
      <c r="I124" s="82">
        <v>22</v>
      </c>
      <c r="J124" s="82">
        <v>0</v>
      </c>
      <c r="K124" s="87">
        <f t="shared" si="21"/>
        <v>1245</v>
      </c>
    </row>
    <row r="125" spans="1:11" ht="12.75">
      <c r="A125" s="110"/>
      <c r="B125" s="38" t="s">
        <v>215</v>
      </c>
      <c r="C125" s="82">
        <v>404</v>
      </c>
      <c r="D125" s="82">
        <v>64</v>
      </c>
      <c r="E125" s="82">
        <v>0</v>
      </c>
      <c r="F125" s="82">
        <v>0</v>
      </c>
      <c r="G125" s="82">
        <v>0</v>
      </c>
      <c r="H125" s="82">
        <v>0</v>
      </c>
      <c r="I125" s="82">
        <v>1</v>
      </c>
      <c r="J125" s="82">
        <v>0</v>
      </c>
      <c r="K125" s="87">
        <f t="shared" si="21"/>
        <v>469</v>
      </c>
    </row>
    <row r="126" spans="1:11" ht="12.75">
      <c r="A126" s="110"/>
      <c r="B126" s="38" t="s">
        <v>216</v>
      </c>
      <c r="C126" s="82">
        <v>1577</v>
      </c>
      <c r="D126" s="82">
        <v>217</v>
      </c>
      <c r="E126" s="82">
        <v>47</v>
      </c>
      <c r="F126" s="82">
        <v>2</v>
      </c>
      <c r="G126" s="82">
        <v>6</v>
      </c>
      <c r="H126" s="82">
        <v>0</v>
      </c>
      <c r="I126" s="82">
        <v>349</v>
      </c>
      <c r="J126" s="82">
        <v>25</v>
      </c>
      <c r="K126" s="87">
        <f t="shared" si="21"/>
        <v>2223</v>
      </c>
    </row>
    <row r="127" spans="1:11" ht="13.5" thickBot="1">
      <c r="A127" s="103"/>
      <c r="B127" s="69" t="s">
        <v>123</v>
      </c>
      <c r="C127" s="100">
        <f aca="true" t="shared" si="22" ref="C127:K127">SUM(C120:C126)</f>
        <v>5184</v>
      </c>
      <c r="D127" s="100">
        <f t="shared" si="22"/>
        <v>498</v>
      </c>
      <c r="E127" s="100">
        <f t="shared" si="22"/>
        <v>87</v>
      </c>
      <c r="F127" s="100">
        <f t="shared" si="22"/>
        <v>4</v>
      </c>
      <c r="G127" s="100">
        <f t="shared" si="22"/>
        <v>266</v>
      </c>
      <c r="H127" s="100">
        <f t="shared" si="22"/>
        <v>14</v>
      </c>
      <c r="I127" s="100">
        <f t="shared" si="22"/>
        <v>771</v>
      </c>
      <c r="J127" s="100">
        <f t="shared" si="22"/>
        <v>64</v>
      </c>
      <c r="K127" s="100">
        <f t="shared" si="22"/>
        <v>6888</v>
      </c>
    </row>
    <row r="128" spans="1:11" ht="12.75">
      <c r="A128" s="103"/>
      <c r="B128" s="38" t="s">
        <v>241</v>
      </c>
      <c r="C128" s="102">
        <v>271</v>
      </c>
      <c r="D128" s="102">
        <v>13</v>
      </c>
      <c r="E128" s="102">
        <v>7</v>
      </c>
      <c r="F128" s="102">
        <v>1</v>
      </c>
      <c r="G128" s="102">
        <v>1</v>
      </c>
      <c r="H128" s="102">
        <v>0</v>
      </c>
      <c r="I128" s="102">
        <v>40</v>
      </c>
      <c r="J128" s="102">
        <v>7</v>
      </c>
      <c r="K128" s="99">
        <v>340</v>
      </c>
    </row>
    <row r="129" spans="1:11" ht="13.5" thickBot="1">
      <c r="A129" s="103"/>
      <c r="B129" s="69" t="s">
        <v>242</v>
      </c>
      <c r="C129" s="100">
        <v>271</v>
      </c>
      <c r="D129" s="100">
        <v>13</v>
      </c>
      <c r="E129" s="100">
        <v>7</v>
      </c>
      <c r="F129" s="100">
        <v>1</v>
      </c>
      <c r="G129" s="100">
        <v>1</v>
      </c>
      <c r="H129" s="100">
        <v>0</v>
      </c>
      <c r="I129" s="100">
        <v>40</v>
      </c>
      <c r="J129" s="100">
        <v>7</v>
      </c>
      <c r="K129" s="100">
        <v>340</v>
      </c>
    </row>
    <row r="130" spans="1:11" ht="12.75">
      <c r="A130" s="103"/>
      <c r="B130" s="38" t="s">
        <v>148</v>
      </c>
      <c r="C130" s="102">
        <v>96</v>
      </c>
      <c r="D130" s="102">
        <v>11</v>
      </c>
      <c r="E130" s="102">
        <v>3</v>
      </c>
      <c r="F130" s="102">
        <v>0</v>
      </c>
      <c r="G130" s="102">
        <v>0</v>
      </c>
      <c r="H130" s="102">
        <v>0</v>
      </c>
      <c r="I130" s="102">
        <v>86</v>
      </c>
      <c r="J130" s="102">
        <v>5</v>
      </c>
      <c r="K130" s="99">
        <v>201</v>
      </c>
    </row>
    <row r="131" spans="1:11" ht="13.5" thickBot="1">
      <c r="A131" s="103"/>
      <c r="B131" s="69" t="s">
        <v>243</v>
      </c>
      <c r="C131" s="100">
        <v>96</v>
      </c>
      <c r="D131" s="100">
        <v>11</v>
      </c>
      <c r="E131" s="100">
        <v>3</v>
      </c>
      <c r="F131" s="100">
        <v>0</v>
      </c>
      <c r="G131" s="100">
        <v>0</v>
      </c>
      <c r="H131" s="100">
        <v>0</v>
      </c>
      <c r="I131" s="100">
        <v>86</v>
      </c>
      <c r="J131" s="100">
        <v>5</v>
      </c>
      <c r="K131" s="100">
        <v>201</v>
      </c>
    </row>
    <row r="132" spans="1:11" ht="12.75">
      <c r="A132" s="103"/>
      <c r="B132" s="38" t="s">
        <v>149</v>
      </c>
      <c r="C132" s="102">
        <v>193</v>
      </c>
      <c r="D132" s="102">
        <v>9</v>
      </c>
      <c r="E132" s="102">
        <v>1</v>
      </c>
      <c r="F132" s="102">
        <v>0</v>
      </c>
      <c r="G132" s="102">
        <v>2</v>
      </c>
      <c r="H132" s="102">
        <v>0</v>
      </c>
      <c r="I132" s="102">
        <v>86</v>
      </c>
      <c r="J132" s="102">
        <v>12</v>
      </c>
      <c r="K132" s="99">
        <v>303</v>
      </c>
    </row>
    <row r="133" spans="1:11" ht="13.5" thickBot="1">
      <c r="A133" s="103"/>
      <c r="B133" s="69" t="s">
        <v>244</v>
      </c>
      <c r="C133" s="100">
        <v>193</v>
      </c>
      <c r="D133" s="100">
        <v>9</v>
      </c>
      <c r="E133" s="100">
        <v>1</v>
      </c>
      <c r="F133" s="100">
        <v>0</v>
      </c>
      <c r="G133" s="100">
        <v>2</v>
      </c>
      <c r="H133" s="100">
        <v>0</v>
      </c>
      <c r="I133" s="100">
        <v>86</v>
      </c>
      <c r="J133" s="100">
        <v>12</v>
      </c>
      <c r="K133" s="100">
        <v>303</v>
      </c>
    </row>
    <row r="134" spans="1:11" ht="12.75">
      <c r="A134" s="103"/>
      <c r="B134" s="44" t="s">
        <v>245</v>
      </c>
      <c r="C134" s="99">
        <v>43618</v>
      </c>
      <c r="D134" s="99">
        <v>3578</v>
      </c>
      <c r="E134" s="99">
        <v>674</v>
      </c>
      <c r="F134" s="99">
        <v>38</v>
      </c>
      <c r="G134" s="99">
        <v>529</v>
      </c>
      <c r="H134" s="99">
        <v>20</v>
      </c>
      <c r="I134" s="99">
        <v>6562</v>
      </c>
      <c r="J134" s="99">
        <v>707</v>
      </c>
      <c r="K134" s="99">
        <v>55726</v>
      </c>
    </row>
    <row r="135" spans="1:11" ht="12.75">
      <c r="A135" s="103"/>
      <c r="B135" s="44" t="s">
        <v>246</v>
      </c>
      <c r="C135" s="105">
        <v>7283</v>
      </c>
      <c r="D135" s="105">
        <v>538</v>
      </c>
      <c r="E135" s="105">
        <v>0</v>
      </c>
      <c r="F135" s="105">
        <v>0</v>
      </c>
      <c r="G135" s="105">
        <v>39</v>
      </c>
      <c r="H135" s="105">
        <v>8</v>
      </c>
      <c r="I135" s="105">
        <v>1335</v>
      </c>
      <c r="J135" s="105">
        <v>88</v>
      </c>
      <c r="K135" s="105">
        <v>9291</v>
      </c>
    </row>
    <row r="136" spans="1:11" ht="13.5" thickBot="1">
      <c r="A136" s="103" t="s">
        <v>34</v>
      </c>
      <c r="B136" s="68" t="s">
        <v>247</v>
      </c>
      <c r="C136" s="89">
        <f>SUM(C134:C135)</f>
        <v>50901</v>
      </c>
      <c r="D136" s="89">
        <f aca="true" t="shared" si="23" ref="D136:K136">SUM(D134:D135)</f>
        <v>4116</v>
      </c>
      <c r="E136" s="89">
        <f t="shared" si="23"/>
        <v>674</v>
      </c>
      <c r="F136" s="89">
        <f t="shared" si="23"/>
        <v>38</v>
      </c>
      <c r="G136" s="89">
        <f t="shared" si="23"/>
        <v>568</v>
      </c>
      <c r="H136" s="89">
        <f t="shared" si="23"/>
        <v>28</v>
      </c>
      <c r="I136" s="89">
        <f t="shared" si="23"/>
        <v>7897</v>
      </c>
      <c r="J136" s="89">
        <f t="shared" si="23"/>
        <v>795</v>
      </c>
      <c r="K136" s="89">
        <f t="shared" si="23"/>
        <v>65017</v>
      </c>
    </row>
  </sheetData>
  <mergeCells count="6">
    <mergeCell ref="B3:J3"/>
    <mergeCell ref="B5:I5"/>
    <mergeCell ref="C6:D6"/>
    <mergeCell ref="E6:F6"/>
    <mergeCell ref="G6:H6"/>
    <mergeCell ref="I6:J6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F36"/>
  <sheetViews>
    <sheetView workbookViewId="0" topLeftCell="A5">
      <selection activeCell="C36" sqref="C36"/>
    </sheetView>
  </sheetViews>
  <sheetFormatPr defaultColWidth="11.421875" defaultRowHeight="12.75"/>
  <sheetData>
    <row r="3" ht="12.75">
      <c r="C3" s="24" t="s">
        <v>248</v>
      </c>
    </row>
    <row r="4" ht="12.75">
      <c r="C4" s="24" t="s">
        <v>12</v>
      </c>
    </row>
    <row r="6" ht="13.5" thickBot="1"/>
    <row r="7" spans="3:6" ht="12.75">
      <c r="C7" s="12"/>
      <c r="D7" s="12"/>
      <c r="E7" s="12"/>
      <c r="F7" s="12"/>
    </row>
    <row r="8" spans="3:6" ht="13.5" thickBot="1">
      <c r="C8" s="13" t="s">
        <v>8</v>
      </c>
      <c r="D8" s="13" t="s">
        <v>9</v>
      </c>
      <c r="E8" s="13" t="s">
        <v>10</v>
      </c>
      <c r="F8" s="13" t="s">
        <v>11</v>
      </c>
    </row>
    <row r="9" spans="3:6" ht="12.75">
      <c r="C9" s="48">
        <v>1990</v>
      </c>
      <c r="D9" s="46">
        <v>30454</v>
      </c>
      <c r="E9" s="46">
        <v>2604</v>
      </c>
      <c r="F9" s="46">
        <v>33058</v>
      </c>
    </row>
    <row r="10" spans="3:6" ht="12.75">
      <c r="C10" s="48">
        <v>1991</v>
      </c>
      <c r="D10" s="46">
        <v>34620</v>
      </c>
      <c r="E10" s="46">
        <v>3237</v>
      </c>
      <c r="F10" s="46">
        <v>37857</v>
      </c>
    </row>
    <row r="11" spans="3:6" ht="12.75">
      <c r="C11" s="48">
        <v>1992</v>
      </c>
      <c r="D11" s="46">
        <v>38200</v>
      </c>
      <c r="E11" s="46">
        <v>3694</v>
      </c>
      <c r="F11" s="46">
        <v>41894</v>
      </c>
    </row>
    <row r="12" spans="3:6" ht="12.75">
      <c r="C12" s="48">
        <v>1993</v>
      </c>
      <c r="D12" s="46">
        <v>41742</v>
      </c>
      <c r="E12" s="46">
        <v>4334</v>
      </c>
      <c r="F12" s="46">
        <v>46076</v>
      </c>
    </row>
    <row r="13" spans="3:6" ht="12.75">
      <c r="C13" s="48">
        <v>1994</v>
      </c>
      <c r="D13" s="46">
        <v>42684</v>
      </c>
      <c r="E13" s="46">
        <v>4460</v>
      </c>
      <c r="F13" s="46">
        <v>47144</v>
      </c>
    </row>
    <row r="14" spans="3:6" ht="13.5" thickBot="1">
      <c r="C14" s="49">
        <v>1995</v>
      </c>
      <c r="D14" s="47">
        <v>40739</v>
      </c>
      <c r="E14" s="47">
        <v>4217</v>
      </c>
      <c r="F14" s="47">
        <v>44956</v>
      </c>
    </row>
    <row r="15" spans="3:6" ht="12.75">
      <c r="C15" s="48">
        <v>1996</v>
      </c>
      <c r="D15" s="46">
        <v>38030</v>
      </c>
      <c r="E15" s="46">
        <v>3873</v>
      </c>
      <c r="F15" s="46">
        <v>41903</v>
      </c>
    </row>
    <row r="16" spans="3:6" ht="12.75">
      <c r="C16" s="48">
        <v>1997</v>
      </c>
      <c r="D16" s="46">
        <v>38778</v>
      </c>
      <c r="E16" s="46">
        <v>3978</v>
      </c>
      <c r="F16" s="46">
        <v>42756</v>
      </c>
    </row>
    <row r="17" spans="3:6" ht="12.75">
      <c r="C17" s="48">
        <v>1998</v>
      </c>
      <c r="D17" s="46">
        <v>40404</v>
      </c>
      <c r="E17" s="46">
        <v>3966</v>
      </c>
      <c r="F17" s="46">
        <v>44370</v>
      </c>
    </row>
    <row r="18" spans="3:6" ht="12.75">
      <c r="C18" s="48">
        <v>1999</v>
      </c>
      <c r="D18" s="46">
        <v>40465</v>
      </c>
      <c r="E18" s="46">
        <v>3732</v>
      </c>
      <c r="F18" s="46">
        <v>44197</v>
      </c>
    </row>
    <row r="19" spans="3:6" ht="13.5" thickBot="1">
      <c r="C19" s="49">
        <v>2000</v>
      </c>
      <c r="D19" s="47">
        <v>41451</v>
      </c>
      <c r="E19" s="47">
        <v>3653</v>
      </c>
      <c r="F19" s="47">
        <v>45104</v>
      </c>
    </row>
    <row r="20" spans="3:6" ht="12.75">
      <c r="C20" s="48">
        <v>2001</v>
      </c>
      <c r="D20" s="46">
        <v>43666</v>
      </c>
      <c r="E20" s="46">
        <v>3905</v>
      </c>
      <c r="F20" s="46">
        <v>47571</v>
      </c>
    </row>
    <row r="21" spans="3:6" ht="12.75">
      <c r="C21" s="48">
        <v>2002</v>
      </c>
      <c r="D21" s="46">
        <v>47750</v>
      </c>
      <c r="E21" s="46">
        <v>4132</v>
      </c>
      <c r="F21" s="46">
        <v>51882</v>
      </c>
    </row>
    <row r="22" spans="3:6" ht="12.75">
      <c r="C22" s="48">
        <v>2003</v>
      </c>
      <c r="D22" s="46">
        <v>51686</v>
      </c>
      <c r="E22" s="46">
        <v>4410</v>
      </c>
      <c r="F22" s="46">
        <v>56096</v>
      </c>
    </row>
    <row r="23" spans="3:6" ht="12.75">
      <c r="C23" s="48">
        <v>2004</v>
      </c>
      <c r="D23" s="46">
        <v>54805</v>
      </c>
      <c r="E23" s="46">
        <v>4570</v>
      </c>
      <c r="F23" s="46">
        <v>59375</v>
      </c>
    </row>
    <row r="24" spans="3:6" ht="13.5" thickBot="1">
      <c r="C24" s="49">
        <v>2005</v>
      </c>
      <c r="D24" s="47">
        <v>56291</v>
      </c>
      <c r="E24" s="47">
        <v>4763</v>
      </c>
      <c r="F24" s="47">
        <v>61054</v>
      </c>
    </row>
    <row r="25" spans="3:6" ht="12.75">
      <c r="C25" s="48">
        <v>2006</v>
      </c>
      <c r="D25" s="46">
        <v>58912</v>
      </c>
      <c r="E25" s="46">
        <v>5109</v>
      </c>
      <c r="F25" s="46">
        <v>64021</v>
      </c>
    </row>
    <row r="26" spans="3:6" ht="12.75">
      <c r="C26" s="48">
        <v>2007</v>
      </c>
      <c r="D26" s="46">
        <v>61508</v>
      </c>
      <c r="E26" s="46">
        <v>5592</v>
      </c>
      <c r="F26" s="46">
        <v>67100</v>
      </c>
    </row>
    <row r="27" spans="3:6" ht="12.75">
      <c r="C27" s="48">
        <v>2008</v>
      </c>
      <c r="D27" s="46">
        <v>67608</v>
      </c>
      <c r="E27" s="46">
        <v>5950</v>
      </c>
      <c r="F27" s="46">
        <v>73558</v>
      </c>
    </row>
    <row r="28" spans="3:6" ht="12.75">
      <c r="C28" s="48">
        <v>2009</v>
      </c>
      <c r="D28" s="46">
        <v>70003</v>
      </c>
      <c r="E28" s="46">
        <v>6076</v>
      </c>
      <c r="F28" s="46">
        <v>76079</v>
      </c>
    </row>
    <row r="29" spans="3:6" ht="13.5" thickBot="1">
      <c r="C29" s="49">
        <v>2010</v>
      </c>
      <c r="D29" s="47">
        <v>68141</v>
      </c>
      <c r="E29" s="47">
        <v>5788</v>
      </c>
      <c r="F29" s="47">
        <v>73929</v>
      </c>
    </row>
    <row r="30" spans="3:6" ht="12.75">
      <c r="C30" s="48">
        <v>2011</v>
      </c>
      <c r="D30" s="46">
        <v>65184</v>
      </c>
      <c r="E30" s="46">
        <v>5288</v>
      </c>
      <c r="F30" s="46">
        <v>70472</v>
      </c>
    </row>
    <row r="31" spans="3:6" ht="12.75">
      <c r="C31" s="48">
        <v>2012</v>
      </c>
      <c r="D31" s="46">
        <v>63372</v>
      </c>
      <c r="E31" s="46">
        <v>5225</v>
      </c>
      <c r="F31" s="46">
        <v>68597</v>
      </c>
    </row>
    <row r="32" spans="3:6" ht="12.75">
      <c r="C32" s="79">
        <v>2013</v>
      </c>
      <c r="D32" s="80">
        <v>61682</v>
      </c>
      <c r="E32" s="80">
        <v>5083</v>
      </c>
      <c r="F32" s="80">
        <v>66765</v>
      </c>
    </row>
    <row r="33" spans="3:6" ht="13.5" thickBot="1">
      <c r="C33" s="49">
        <v>2014</v>
      </c>
      <c r="D33" s="47">
        <v>60040</v>
      </c>
      <c r="E33" s="47">
        <v>4977</v>
      </c>
      <c r="F33" s="47">
        <v>65017</v>
      </c>
    </row>
    <row r="36" ht="12.75">
      <c r="C36" s="112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F43"/>
  <sheetViews>
    <sheetView workbookViewId="0" topLeftCell="A13">
      <selection activeCell="C43" sqref="C43"/>
    </sheetView>
  </sheetViews>
  <sheetFormatPr defaultColWidth="11.421875" defaultRowHeight="12.75"/>
  <cols>
    <col min="2" max="2" width="11.8515625" style="0" customWidth="1"/>
    <col min="3" max="3" width="13.28125" style="0" customWidth="1"/>
  </cols>
  <sheetData>
    <row r="3" ht="12.75">
      <c r="C3" s="24" t="s">
        <v>128</v>
      </c>
    </row>
    <row r="7" spans="3:6" ht="12.75">
      <c r="C7" s="118" t="s">
        <v>12</v>
      </c>
      <c r="D7" s="117"/>
      <c r="E7" s="117"/>
      <c r="F7" s="117"/>
    </row>
    <row r="8" ht="13.5" thickBot="1">
      <c r="C8" s="10"/>
    </row>
    <row r="9" spans="3:6" ht="13.5" thickBot="1">
      <c r="C9" s="1" t="s">
        <v>13</v>
      </c>
      <c r="D9" s="2" t="s">
        <v>4</v>
      </c>
      <c r="E9" s="2" t="s">
        <v>5</v>
      </c>
      <c r="F9" s="2" t="s">
        <v>2</v>
      </c>
    </row>
    <row r="10" spans="3:6" ht="13.5" thickBot="1">
      <c r="C10" s="3" t="s">
        <v>14</v>
      </c>
      <c r="D10" s="51">
        <v>7800</v>
      </c>
      <c r="E10" s="51">
        <v>795</v>
      </c>
      <c r="F10" s="51">
        <f>SUM(D10:E10)</f>
        <v>8595</v>
      </c>
    </row>
    <row r="11" spans="3:6" ht="13.5" thickBot="1">
      <c r="C11" s="3" t="s">
        <v>15</v>
      </c>
      <c r="D11" s="51">
        <v>50998</v>
      </c>
      <c r="E11" s="51">
        <v>4116</v>
      </c>
      <c r="F11" s="51">
        <f>SUM(D11:E11)</f>
        <v>55114</v>
      </c>
    </row>
    <row r="12" spans="3:6" ht="23.25" thickBot="1">
      <c r="C12" s="3" t="s">
        <v>16</v>
      </c>
      <c r="D12" s="52">
        <v>568</v>
      </c>
      <c r="E12" s="52">
        <v>28</v>
      </c>
      <c r="F12" s="51">
        <f>SUM(D12:E12)</f>
        <v>596</v>
      </c>
    </row>
    <row r="13" spans="3:6" ht="24.75" customHeight="1" thickBot="1">
      <c r="C13" s="3" t="s">
        <v>17</v>
      </c>
      <c r="D13" s="52">
        <v>674</v>
      </c>
      <c r="E13" s="52">
        <v>38</v>
      </c>
      <c r="F13" s="51">
        <f>SUM(D13:E13)</f>
        <v>712</v>
      </c>
    </row>
    <row r="14" spans="3:6" ht="13.5" thickBot="1">
      <c r="C14" s="6" t="s">
        <v>2</v>
      </c>
      <c r="D14" s="53">
        <v>60040</v>
      </c>
      <c r="E14" s="53">
        <v>4977</v>
      </c>
      <c r="F14" s="54">
        <f>SUM(D14:E14)</f>
        <v>65017</v>
      </c>
    </row>
    <row r="15" ht="12.75">
      <c r="C15" s="9"/>
    </row>
    <row r="16" ht="12.75">
      <c r="C16" s="9"/>
    </row>
    <row r="17" ht="12.75">
      <c r="C17" s="9"/>
    </row>
    <row r="18" ht="12.75">
      <c r="C18" s="9"/>
    </row>
    <row r="19" ht="12.75">
      <c r="C19" s="9"/>
    </row>
    <row r="20" spans="3:6" ht="12.75">
      <c r="C20" s="118" t="s">
        <v>18</v>
      </c>
      <c r="D20" s="117"/>
      <c r="E20" s="117"/>
      <c r="F20" s="117"/>
    </row>
    <row r="21" ht="13.5" thickBot="1">
      <c r="C21" s="10"/>
    </row>
    <row r="22" spans="3:6" ht="13.5" thickBot="1">
      <c r="C22" s="1" t="s">
        <v>13</v>
      </c>
      <c r="D22" s="2" t="s">
        <v>4</v>
      </c>
      <c r="E22" s="2" t="s">
        <v>5</v>
      </c>
      <c r="F22" s="2" t="s">
        <v>2</v>
      </c>
    </row>
    <row r="23" spans="3:6" ht="13.5" thickBot="1">
      <c r="C23" s="3" t="s">
        <v>14</v>
      </c>
      <c r="D23" s="51">
        <v>6562</v>
      </c>
      <c r="E23" s="52">
        <v>707</v>
      </c>
      <c r="F23" s="51">
        <f>SUM(D23:E23)</f>
        <v>7269</v>
      </c>
    </row>
    <row r="24" spans="3:6" ht="13.5" thickBot="1">
      <c r="C24" s="3" t="s">
        <v>15</v>
      </c>
      <c r="D24" s="51">
        <v>43618</v>
      </c>
      <c r="E24" s="51">
        <v>3578</v>
      </c>
      <c r="F24" s="51">
        <f>SUM(D24:E24)</f>
        <v>47196</v>
      </c>
    </row>
    <row r="25" spans="3:6" ht="23.25" thickBot="1">
      <c r="C25" s="3" t="s">
        <v>16</v>
      </c>
      <c r="D25" s="52">
        <v>529</v>
      </c>
      <c r="E25" s="52">
        <v>20</v>
      </c>
      <c r="F25" s="51">
        <f>SUM(D25:E25)</f>
        <v>549</v>
      </c>
    </row>
    <row r="26" spans="3:6" ht="23.25" customHeight="1" thickBot="1">
      <c r="C26" s="3" t="s">
        <v>17</v>
      </c>
      <c r="D26" s="52">
        <v>674</v>
      </c>
      <c r="E26" s="52">
        <v>38</v>
      </c>
      <c r="F26" s="51">
        <f>SUM(D26:E26)</f>
        <v>712</v>
      </c>
    </row>
    <row r="27" spans="3:6" ht="13.5" thickBot="1">
      <c r="C27" s="6" t="s">
        <v>2</v>
      </c>
      <c r="D27" s="54">
        <v>51383</v>
      </c>
      <c r="E27" s="54">
        <v>4343</v>
      </c>
      <c r="F27" s="54">
        <f>SUM(D27:E27)</f>
        <v>55726</v>
      </c>
    </row>
    <row r="28" ht="12.75">
      <c r="C28" s="9"/>
    </row>
    <row r="29" ht="12.75">
      <c r="C29" s="9"/>
    </row>
    <row r="30" ht="12.75">
      <c r="C30" s="9"/>
    </row>
    <row r="31" ht="12.75">
      <c r="C31" s="9"/>
    </row>
    <row r="32" spans="3:6" ht="12.75">
      <c r="C32" s="118" t="s">
        <v>19</v>
      </c>
      <c r="D32" s="117"/>
      <c r="E32" s="117"/>
      <c r="F32" s="117"/>
    </row>
    <row r="33" ht="12.75">
      <c r="C33" s="10"/>
    </row>
    <row r="34" ht="13.5" thickBot="1">
      <c r="C34" s="10"/>
    </row>
    <row r="35" spans="3:6" ht="13.5" thickBot="1">
      <c r="C35" s="1" t="s">
        <v>13</v>
      </c>
      <c r="D35" s="2" t="s">
        <v>4</v>
      </c>
      <c r="E35" s="2" t="s">
        <v>5</v>
      </c>
      <c r="F35" s="2" t="s">
        <v>2</v>
      </c>
    </row>
    <row r="36" spans="3:6" ht="13.5" thickBot="1">
      <c r="C36" s="3" t="s">
        <v>14</v>
      </c>
      <c r="D36" s="51">
        <v>1238</v>
      </c>
      <c r="E36" s="52">
        <v>88</v>
      </c>
      <c r="F36" s="51">
        <f>SUM(D36:E36)</f>
        <v>1326</v>
      </c>
    </row>
    <row r="37" spans="3:6" ht="13.5" thickBot="1">
      <c r="C37" s="3" t="s">
        <v>15</v>
      </c>
      <c r="D37" s="51">
        <v>7380</v>
      </c>
      <c r="E37" s="52">
        <v>538</v>
      </c>
      <c r="F37" s="51">
        <f>SUM(D37:E37)</f>
        <v>7918</v>
      </c>
    </row>
    <row r="38" spans="3:6" ht="23.25" thickBot="1">
      <c r="C38" s="3" t="s">
        <v>16</v>
      </c>
      <c r="D38" s="52">
        <v>39</v>
      </c>
      <c r="E38" s="52">
        <v>8</v>
      </c>
      <c r="F38" s="51">
        <f>SUM(D38:E38)</f>
        <v>47</v>
      </c>
    </row>
    <row r="39" spans="3:6" ht="23.25" customHeight="1" thickBot="1">
      <c r="C39" s="3" t="s">
        <v>17</v>
      </c>
      <c r="D39" s="52">
        <v>0</v>
      </c>
      <c r="E39" s="52">
        <v>0</v>
      </c>
      <c r="F39" s="51">
        <f>SUM(D39:E39)</f>
        <v>0</v>
      </c>
    </row>
    <row r="40" spans="3:6" ht="13.5" thickBot="1">
      <c r="C40" s="6" t="s">
        <v>2</v>
      </c>
      <c r="D40" s="53">
        <v>8657</v>
      </c>
      <c r="E40" s="45">
        <v>634</v>
      </c>
      <c r="F40" s="54">
        <f>SUM(D40:E40)</f>
        <v>9291</v>
      </c>
    </row>
    <row r="41" ht="12.75">
      <c r="C41" s="9"/>
    </row>
    <row r="42" ht="12.75">
      <c r="C42" s="9"/>
    </row>
    <row r="43" ht="18">
      <c r="C43" s="113"/>
    </row>
  </sheetData>
  <mergeCells count="3">
    <mergeCell ref="C7:F7"/>
    <mergeCell ref="C20:F20"/>
    <mergeCell ref="C32:F32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F39"/>
  <sheetViews>
    <sheetView workbookViewId="0" topLeftCell="A5">
      <selection activeCell="C39" sqref="C39"/>
    </sheetView>
  </sheetViews>
  <sheetFormatPr defaultColWidth="11.421875" defaultRowHeight="12.75"/>
  <cols>
    <col min="3" max="3" width="14.57421875" style="0" customWidth="1"/>
  </cols>
  <sheetData>
    <row r="3" ht="12.75">
      <c r="C3" s="24" t="s">
        <v>129</v>
      </c>
    </row>
    <row r="7" spans="3:6" ht="12.75">
      <c r="C7" s="119" t="s">
        <v>20</v>
      </c>
      <c r="D7" s="120"/>
      <c r="E7" s="120"/>
      <c r="F7" s="120"/>
    </row>
    <row r="8" ht="18.75" thickBot="1">
      <c r="C8" s="16"/>
    </row>
    <row r="9" spans="3:6" ht="13.5" thickBot="1">
      <c r="C9" s="1" t="s">
        <v>21</v>
      </c>
      <c r="D9" s="2" t="s">
        <v>4</v>
      </c>
      <c r="E9" s="2" t="s">
        <v>5</v>
      </c>
      <c r="F9" s="2" t="s">
        <v>2</v>
      </c>
    </row>
    <row r="10" spans="3:6" ht="15.75" customHeight="1" thickBot="1">
      <c r="C10" s="3" t="s">
        <v>22</v>
      </c>
      <c r="D10" s="52">
        <v>1024</v>
      </c>
      <c r="E10" s="52">
        <v>79</v>
      </c>
      <c r="F10" s="51">
        <f>SUM(D10:E10)</f>
        <v>1103</v>
      </c>
    </row>
    <row r="11" spans="3:6" ht="15.75" customHeight="1" thickBot="1">
      <c r="C11" s="3" t="s">
        <v>23</v>
      </c>
      <c r="D11" s="51">
        <v>38494</v>
      </c>
      <c r="E11" s="51">
        <v>2747</v>
      </c>
      <c r="F11" s="51">
        <f>SUM(D11:E11)</f>
        <v>41241</v>
      </c>
    </row>
    <row r="12" spans="3:6" ht="16.5" customHeight="1" thickBot="1">
      <c r="C12" s="3" t="s">
        <v>24</v>
      </c>
      <c r="D12" s="51">
        <v>7520</v>
      </c>
      <c r="E12" s="52">
        <v>967</v>
      </c>
      <c r="F12" s="51">
        <f>SUM(D12:E12)</f>
        <v>8487</v>
      </c>
    </row>
    <row r="13" spans="3:6" ht="16.5" customHeight="1" thickBot="1">
      <c r="C13" s="3" t="s">
        <v>25</v>
      </c>
      <c r="D13" s="51">
        <v>3960</v>
      </c>
      <c r="E13" s="52">
        <v>323</v>
      </c>
      <c r="F13" s="51">
        <f>SUM(D13:E13)</f>
        <v>4283</v>
      </c>
    </row>
    <row r="14" spans="3:6" ht="13.5" thickBot="1">
      <c r="C14" s="6" t="s">
        <v>2</v>
      </c>
      <c r="D14" s="53">
        <f>SUM(D10:D13)</f>
        <v>50998</v>
      </c>
      <c r="E14" s="53">
        <f>SUM(E10:E13)</f>
        <v>4116</v>
      </c>
      <c r="F14" s="54">
        <f>SUM(D14:E14)</f>
        <v>55114</v>
      </c>
    </row>
    <row r="15" ht="12.75">
      <c r="C15" s="9"/>
    </row>
    <row r="16" ht="12.75">
      <c r="C16" s="9"/>
    </row>
    <row r="17" ht="12.75">
      <c r="C17" s="9"/>
    </row>
    <row r="18" spans="3:6" ht="12.75">
      <c r="C18" s="118" t="s">
        <v>18</v>
      </c>
      <c r="D18" s="117"/>
      <c r="E18" s="117"/>
      <c r="F18" s="117"/>
    </row>
    <row r="19" ht="13.5" thickBot="1">
      <c r="C19" s="9"/>
    </row>
    <row r="20" spans="3:6" ht="13.5" thickBot="1">
      <c r="C20" s="1" t="s">
        <v>21</v>
      </c>
      <c r="D20" s="2" t="s">
        <v>4</v>
      </c>
      <c r="E20" s="2" t="s">
        <v>5</v>
      </c>
      <c r="F20" s="2" t="s">
        <v>2</v>
      </c>
    </row>
    <row r="21" spans="3:6" ht="15.75" customHeight="1" thickBot="1">
      <c r="C21" s="3" t="s">
        <v>22</v>
      </c>
      <c r="D21" s="52">
        <v>871</v>
      </c>
      <c r="E21" s="52">
        <v>72</v>
      </c>
      <c r="F21" s="51">
        <f>SUM(D21:E21)</f>
        <v>943</v>
      </c>
    </row>
    <row r="22" spans="3:6" ht="15.75" customHeight="1" thickBot="1">
      <c r="C22" s="3" t="s">
        <v>23</v>
      </c>
      <c r="D22" s="51">
        <v>33286</v>
      </c>
      <c r="E22" s="51">
        <v>2452</v>
      </c>
      <c r="F22" s="51">
        <f>SUM(D22:E22)</f>
        <v>35738</v>
      </c>
    </row>
    <row r="23" spans="3:6" ht="17.25" customHeight="1" thickBot="1">
      <c r="C23" s="3" t="s">
        <v>24</v>
      </c>
      <c r="D23" s="51">
        <v>6093</v>
      </c>
      <c r="E23" s="52">
        <v>776</v>
      </c>
      <c r="F23" s="51">
        <f>SUM(D23:E23)</f>
        <v>6869</v>
      </c>
    </row>
    <row r="24" spans="3:6" ht="17.25" customHeight="1" thickBot="1">
      <c r="C24" s="3" t="s">
        <v>25</v>
      </c>
      <c r="D24" s="51">
        <v>3368</v>
      </c>
      <c r="E24" s="52">
        <v>278</v>
      </c>
      <c r="F24" s="51">
        <f>SUM(D24:E24)</f>
        <v>3646</v>
      </c>
    </row>
    <row r="25" spans="3:6" ht="13.5" thickBot="1">
      <c r="C25" s="6" t="s">
        <v>2</v>
      </c>
      <c r="D25" s="53">
        <f>SUM(D21:D24)</f>
        <v>43618</v>
      </c>
      <c r="E25" s="53">
        <f>SUM(E21:E24)</f>
        <v>3578</v>
      </c>
      <c r="F25" s="54">
        <f>SUM(D25:E25)</f>
        <v>47196</v>
      </c>
    </row>
    <row r="26" ht="12.75">
      <c r="C26" s="9"/>
    </row>
    <row r="27" ht="12.75">
      <c r="C27" s="9"/>
    </row>
    <row r="28" spans="3:6" ht="12.75">
      <c r="C28" s="118" t="s">
        <v>19</v>
      </c>
      <c r="D28" s="117"/>
      <c r="E28" s="117"/>
      <c r="F28" s="117"/>
    </row>
    <row r="29" ht="13.5" thickBot="1">
      <c r="C29" s="9"/>
    </row>
    <row r="30" spans="3:6" ht="13.5" thickBot="1">
      <c r="C30" s="1" t="s">
        <v>21</v>
      </c>
      <c r="D30" s="2" t="s">
        <v>4</v>
      </c>
      <c r="E30" s="2" t="s">
        <v>5</v>
      </c>
      <c r="F30" s="2" t="s">
        <v>2</v>
      </c>
    </row>
    <row r="31" spans="3:6" ht="16.5" customHeight="1" thickBot="1">
      <c r="C31" s="3" t="s">
        <v>22</v>
      </c>
      <c r="D31" s="52">
        <v>153</v>
      </c>
      <c r="E31" s="52">
        <v>7</v>
      </c>
      <c r="F31" s="51">
        <f>SUM(D31:E31)</f>
        <v>160</v>
      </c>
    </row>
    <row r="32" spans="3:6" ht="15" customHeight="1" thickBot="1">
      <c r="C32" s="3" t="s">
        <v>23</v>
      </c>
      <c r="D32" s="51">
        <v>5208</v>
      </c>
      <c r="E32" s="52">
        <v>295</v>
      </c>
      <c r="F32" s="51">
        <f>SUM(D32:E32)</f>
        <v>5503</v>
      </c>
    </row>
    <row r="33" spans="3:6" ht="16.5" customHeight="1" thickBot="1">
      <c r="C33" s="3" t="s">
        <v>24</v>
      </c>
      <c r="D33" s="51">
        <v>1427</v>
      </c>
      <c r="E33" s="52">
        <v>191</v>
      </c>
      <c r="F33" s="51">
        <f>SUM(D33:E33)</f>
        <v>1618</v>
      </c>
    </row>
    <row r="34" spans="3:6" ht="12.75" customHeight="1" thickBot="1">
      <c r="C34" s="3" t="s">
        <v>25</v>
      </c>
      <c r="D34" s="52">
        <v>592</v>
      </c>
      <c r="E34" s="52">
        <v>45</v>
      </c>
      <c r="F34" s="51">
        <f>SUM(D34:E34)</f>
        <v>637</v>
      </c>
    </row>
    <row r="35" spans="3:6" ht="13.5" thickBot="1">
      <c r="C35" s="6" t="s">
        <v>2</v>
      </c>
      <c r="D35" s="53">
        <f>SUM(D31:D34)</f>
        <v>7380</v>
      </c>
      <c r="E35" s="53">
        <v>538</v>
      </c>
      <c r="F35" s="54">
        <f>SUM(D35:E35)</f>
        <v>7918</v>
      </c>
    </row>
    <row r="36" ht="12.75">
      <c r="C36" s="9"/>
    </row>
    <row r="37" ht="12.75">
      <c r="C37" s="9"/>
    </row>
    <row r="38" ht="18">
      <c r="C38" s="15"/>
    </row>
    <row r="39" ht="12.75">
      <c r="C39" s="112"/>
    </row>
  </sheetData>
  <mergeCells count="3">
    <mergeCell ref="C7:F7"/>
    <mergeCell ref="C18:F18"/>
    <mergeCell ref="C28:F28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F47"/>
  <sheetViews>
    <sheetView workbookViewId="0" topLeftCell="A29">
      <selection activeCell="C47" sqref="C47"/>
    </sheetView>
  </sheetViews>
  <sheetFormatPr defaultColWidth="11.421875" defaultRowHeight="12.75"/>
  <cols>
    <col min="3" max="3" width="23.421875" style="0" customWidth="1"/>
  </cols>
  <sheetData>
    <row r="3" ht="12.75">
      <c r="C3" s="50" t="s">
        <v>130</v>
      </c>
    </row>
    <row r="7" spans="3:6" ht="12.75">
      <c r="C7" s="119" t="s">
        <v>20</v>
      </c>
      <c r="D7" s="120"/>
      <c r="E7" s="120"/>
      <c r="F7" s="120"/>
    </row>
    <row r="8" ht="10.5" customHeight="1" thickBot="1">
      <c r="C8" s="16"/>
    </row>
    <row r="9" spans="3:6" ht="14.25" customHeight="1" thickBot="1">
      <c r="C9" s="1" t="s">
        <v>26</v>
      </c>
      <c r="D9" s="2" t="s">
        <v>4</v>
      </c>
      <c r="E9" s="2" t="s">
        <v>5</v>
      </c>
      <c r="F9" s="2" t="s">
        <v>2</v>
      </c>
    </row>
    <row r="10" spans="3:6" ht="23.25" customHeight="1" thickBot="1">
      <c r="C10" s="3" t="s">
        <v>27</v>
      </c>
      <c r="D10" s="52">
        <v>347</v>
      </c>
      <c r="E10" s="52">
        <v>14</v>
      </c>
      <c r="F10" s="51">
        <f>SUM(D10:E10)</f>
        <v>361</v>
      </c>
    </row>
    <row r="11" spans="3:6" ht="23.25" customHeight="1" thickBot="1">
      <c r="C11" s="3" t="s">
        <v>28</v>
      </c>
      <c r="D11" s="51">
        <v>4703</v>
      </c>
      <c r="E11" s="52">
        <v>343</v>
      </c>
      <c r="F11" s="51">
        <f aca="true" t="shared" si="0" ref="F11:F17">SUM(D11:E11)</f>
        <v>5046</v>
      </c>
    </row>
    <row r="12" spans="3:6" ht="26.25" customHeight="1" thickBot="1">
      <c r="C12" s="3" t="s">
        <v>29</v>
      </c>
      <c r="D12" s="51">
        <v>7922</v>
      </c>
      <c r="E12" s="52">
        <v>592</v>
      </c>
      <c r="F12" s="51">
        <f t="shared" si="0"/>
        <v>8514</v>
      </c>
    </row>
    <row r="13" spans="3:6" ht="26.25" customHeight="1" thickBot="1">
      <c r="C13" s="3" t="s">
        <v>30</v>
      </c>
      <c r="D13" s="51">
        <v>17383</v>
      </c>
      <c r="E13" s="51">
        <v>1446</v>
      </c>
      <c r="F13" s="51">
        <f t="shared" si="0"/>
        <v>18829</v>
      </c>
    </row>
    <row r="14" spans="3:6" ht="24" customHeight="1" thickBot="1">
      <c r="C14" s="3" t="s">
        <v>31</v>
      </c>
      <c r="D14" s="51">
        <v>18758</v>
      </c>
      <c r="E14" s="51">
        <v>1609</v>
      </c>
      <c r="F14" s="51">
        <f t="shared" si="0"/>
        <v>20367</v>
      </c>
    </row>
    <row r="15" spans="3:6" ht="24" customHeight="1" thickBot="1">
      <c r="C15" s="3" t="s">
        <v>32</v>
      </c>
      <c r="D15" s="51">
        <v>1880</v>
      </c>
      <c r="E15" s="52">
        <v>111</v>
      </c>
      <c r="F15" s="51">
        <f t="shared" si="0"/>
        <v>1991</v>
      </c>
    </row>
    <row r="16" spans="3:6" ht="13.5" customHeight="1" thickBot="1">
      <c r="C16" s="3" t="s">
        <v>33</v>
      </c>
      <c r="D16" s="52">
        <v>5</v>
      </c>
      <c r="E16" s="52">
        <v>1</v>
      </c>
      <c r="F16" s="51">
        <f t="shared" si="0"/>
        <v>6</v>
      </c>
    </row>
    <row r="17" spans="3:6" ht="13.5" thickBot="1">
      <c r="C17" s="55" t="s">
        <v>2</v>
      </c>
      <c r="D17" s="53">
        <f>SUM(D10:D16)</f>
        <v>50998</v>
      </c>
      <c r="E17" s="53">
        <f>SUM(E10:E16)</f>
        <v>4116</v>
      </c>
      <c r="F17" s="53">
        <f t="shared" si="0"/>
        <v>55114</v>
      </c>
    </row>
    <row r="18" ht="12.75">
      <c r="C18" s="9"/>
    </row>
    <row r="19" ht="12.75">
      <c r="C19" s="9"/>
    </row>
    <row r="20" ht="12.75">
      <c r="C20" s="9"/>
    </row>
    <row r="21" spans="3:6" ht="12.75">
      <c r="C21" s="118" t="s">
        <v>18</v>
      </c>
      <c r="D21" s="117"/>
      <c r="E21" s="117"/>
      <c r="F21" s="117"/>
    </row>
    <row r="22" ht="16.5" thickBot="1">
      <c r="C22" s="20"/>
    </row>
    <row r="23" spans="3:6" ht="13.5" thickBot="1">
      <c r="C23" s="1" t="s">
        <v>26</v>
      </c>
      <c r="D23" s="2" t="s">
        <v>4</v>
      </c>
      <c r="E23" s="2" t="s">
        <v>5</v>
      </c>
      <c r="F23" s="2" t="s">
        <v>2</v>
      </c>
    </row>
    <row r="24" spans="3:6" ht="17.25" customHeight="1" thickBot="1">
      <c r="C24" s="3" t="s">
        <v>27</v>
      </c>
      <c r="D24" s="52">
        <v>273</v>
      </c>
      <c r="E24" s="52">
        <v>14</v>
      </c>
      <c r="F24" s="51">
        <f>SUM(D24:E24)</f>
        <v>287</v>
      </c>
    </row>
    <row r="25" spans="3:6" ht="14.25" customHeight="1" thickBot="1">
      <c r="C25" s="3" t="s">
        <v>28</v>
      </c>
      <c r="D25" s="51">
        <v>3942</v>
      </c>
      <c r="E25" s="52">
        <v>305</v>
      </c>
      <c r="F25" s="51">
        <f aca="true" t="shared" si="1" ref="F25:F31">SUM(D25:E25)</f>
        <v>4247</v>
      </c>
    </row>
    <row r="26" spans="3:6" ht="15.75" customHeight="1" thickBot="1">
      <c r="C26" s="3" t="s">
        <v>29</v>
      </c>
      <c r="D26" s="51">
        <v>6747</v>
      </c>
      <c r="E26" s="52">
        <v>520</v>
      </c>
      <c r="F26" s="51">
        <f t="shared" si="1"/>
        <v>7267</v>
      </c>
    </row>
    <row r="27" spans="3:6" ht="14.25" customHeight="1" thickBot="1">
      <c r="C27" s="3" t="s">
        <v>30</v>
      </c>
      <c r="D27" s="51">
        <v>14759</v>
      </c>
      <c r="E27" s="51">
        <v>1256</v>
      </c>
      <c r="F27" s="51">
        <f t="shared" si="1"/>
        <v>16015</v>
      </c>
    </row>
    <row r="28" spans="3:6" ht="15" customHeight="1" thickBot="1">
      <c r="C28" s="3" t="s">
        <v>31</v>
      </c>
      <c r="D28" s="51">
        <v>16271</v>
      </c>
      <c r="E28" s="51">
        <v>1385</v>
      </c>
      <c r="F28" s="51">
        <f t="shared" si="1"/>
        <v>17656</v>
      </c>
    </row>
    <row r="29" spans="3:6" ht="17.25" customHeight="1" thickBot="1">
      <c r="C29" s="3" t="s">
        <v>32</v>
      </c>
      <c r="D29" s="51">
        <v>1621</v>
      </c>
      <c r="E29" s="52">
        <v>97</v>
      </c>
      <c r="F29" s="51">
        <f t="shared" si="1"/>
        <v>1718</v>
      </c>
    </row>
    <row r="30" spans="3:6" ht="14.25" customHeight="1" thickBot="1">
      <c r="C30" s="3" t="s">
        <v>33</v>
      </c>
      <c r="D30" s="52">
        <v>5</v>
      </c>
      <c r="E30" s="52">
        <v>1</v>
      </c>
      <c r="F30" s="51">
        <f t="shared" si="1"/>
        <v>6</v>
      </c>
    </row>
    <row r="31" spans="3:6" ht="13.5" thickBot="1">
      <c r="C31" s="55" t="s">
        <v>2</v>
      </c>
      <c r="D31" s="53">
        <f>SUM(D24:D30)</f>
        <v>43618</v>
      </c>
      <c r="E31" s="53">
        <f>SUM(E24:E30)</f>
        <v>3578</v>
      </c>
      <c r="F31" s="54">
        <f t="shared" si="1"/>
        <v>47196</v>
      </c>
    </row>
    <row r="32" ht="12.75">
      <c r="C32" s="9"/>
    </row>
    <row r="33" ht="12.75">
      <c r="C33" s="9"/>
    </row>
    <row r="34" ht="12.75">
      <c r="C34" s="9"/>
    </row>
    <row r="35" spans="3:6" ht="12.75">
      <c r="C35" s="118" t="s">
        <v>19</v>
      </c>
      <c r="D35" s="117"/>
      <c r="E35" s="117"/>
      <c r="F35" s="117"/>
    </row>
    <row r="36" ht="13.5" thickBot="1">
      <c r="C36" s="9"/>
    </row>
    <row r="37" spans="3:6" ht="13.5" thickBot="1">
      <c r="C37" s="1" t="s">
        <v>26</v>
      </c>
      <c r="D37" s="2" t="s">
        <v>4</v>
      </c>
      <c r="E37" s="2" t="s">
        <v>5</v>
      </c>
      <c r="F37" s="2" t="s">
        <v>2</v>
      </c>
    </row>
    <row r="38" spans="3:6" ht="15.75" customHeight="1" thickBot="1">
      <c r="C38" s="3" t="s">
        <v>27</v>
      </c>
      <c r="D38" s="21">
        <v>74</v>
      </c>
      <c r="E38" s="21">
        <v>0</v>
      </c>
      <c r="F38" s="21">
        <f>SUM(D38:E38)</f>
        <v>74</v>
      </c>
    </row>
    <row r="39" spans="3:6" ht="14.25" customHeight="1" thickBot="1">
      <c r="C39" s="3" t="s">
        <v>28</v>
      </c>
      <c r="D39" s="21">
        <v>761</v>
      </c>
      <c r="E39" s="21">
        <v>38</v>
      </c>
      <c r="F39" s="21">
        <f aca="true" t="shared" si="2" ref="F39:F45">SUM(D39:E39)</f>
        <v>799</v>
      </c>
    </row>
    <row r="40" spans="3:6" ht="15.75" customHeight="1" thickBot="1">
      <c r="C40" s="3" t="s">
        <v>29</v>
      </c>
      <c r="D40" s="22">
        <v>1175</v>
      </c>
      <c r="E40" s="21">
        <v>72</v>
      </c>
      <c r="F40" s="21">
        <f t="shared" si="2"/>
        <v>1247</v>
      </c>
    </row>
    <row r="41" spans="3:6" ht="15" customHeight="1" thickBot="1">
      <c r="C41" s="3" t="s">
        <v>30</v>
      </c>
      <c r="D41" s="22">
        <v>2624</v>
      </c>
      <c r="E41" s="21">
        <v>190</v>
      </c>
      <c r="F41" s="21">
        <f t="shared" si="2"/>
        <v>2814</v>
      </c>
    </row>
    <row r="42" spans="3:6" ht="14.25" customHeight="1" thickBot="1">
      <c r="C42" s="3" t="s">
        <v>31</v>
      </c>
      <c r="D42" s="22">
        <v>2487</v>
      </c>
      <c r="E42" s="21">
        <v>224</v>
      </c>
      <c r="F42" s="21">
        <f t="shared" si="2"/>
        <v>2711</v>
      </c>
    </row>
    <row r="43" spans="3:6" ht="13.5" customHeight="1" thickBot="1">
      <c r="C43" s="3" t="s">
        <v>32</v>
      </c>
      <c r="D43" s="21">
        <v>259</v>
      </c>
      <c r="E43" s="21">
        <v>14</v>
      </c>
      <c r="F43" s="21">
        <f t="shared" si="2"/>
        <v>273</v>
      </c>
    </row>
    <row r="44" spans="3:6" ht="13.5" customHeight="1" thickBot="1">
      <c r="C44" s="3" t="s">
        <v>33</v>
      </c>
      <c r="D44" s="21">
        <v>0</v>
      </c>
      <c r="E44" s="21">
        <v>0</v>
      </c>
      <c r="F44" s="21">
        <f t="shared" si="2"/>
        <v>0</v>
      </c>
    </row>
    <row r="45" spans="3:6" ht="13.5" thickBot="1">
      <c r="C45" s="55" t="s">
        <v>2</v>
      </c>
      <c r="D45" s="23">
        <f>SUM(D38:D44)</f>
        <v>7380</v>
      </c>
      <c r="E45" s="23">
        <f>SUM(E38:E44)</f>
        <v>538</v>
      </c>
      <c r="F45" s="23">
        <f t="shared" si="2"/>
        <v>7918</v>
      </c>
    </row>
    <row r="46" ht="12.75">
      <c r="C46" s="9"/>
    </row>
    <row r="47" ht="12.75">
      <c r="C47" s="111"/>
    </row>
  </sheetData>
  <mergeCells count="3">
    <mergeCell ref="C7:F7"/>
    <mergeCell ref="C21:F21"/>
    <mergeCell ref="C35:F35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3:F47"/>
  <sheetViews>
    <sheetView workbookViewId="0" topLeftCell="A16">
      <selection activeCell="C47" sqref="C47"/>
    </sheetView>
  </sheetViews>
  <sheetFormatPr defaultColWidth="11.421875" defaultRowHeight="12.75"/>
  <cols>
    <col min="3" max="3" width="26.7109375" style="0" customWidth="1"/>
  </cols>
  <sheetData>
    <row r="3" ht="12.75">
      <c r="C3" s="24" t="s">
        <v>131</v>
      </c>
    </row>
    <row r="7" spans="3:6" ht="12.75">
      <c r="C7" s="119" t="s">
        <v>20</v>
      </c>
      <c r="D7" s="120"/>
      <c r="E7" s="120"/>
      <c r="F7" s="120"/>
    </row>
    <row r="8" ht="16.5" thickBot="1">
      <c r="C8" s="19" t="s">
        <v>34</v>
      </c>
    </row>
    <row r="9" spans="3:6" ht="13.5" thickBot="1">
      <c r="C9" s="1" t="s">
        <v>26</v>
      </c>
      <c r="D9" s="2" t="s">
        <v>4</v>
      </c>
      <c r="E9" s="2" t="s">
        <v>5</v>
      </c>
      <c r="F9" s="2" t="s">
        <v>2</v>
      </c>
    </row>
    <row r="10" spans="3:6" ht="15.75" customHeight="1" thickBot="1">
      <c r="C10" s="3" t="s">
        <v>35</v>
      </c>
      <c r="D10" s="52">
        <v>352</v>
      </c>
      <c r="E10" s="52">
        <v>23</v>
      </c>
      <c r="F10" s="51">
        <f>SUM(D10:E10)</f>
        <v>375</v>
      </c>
    </row>
    <row r="11" spans="3:6" ht="15.75" customHeight="1" thickBot="1">
      <c r="C11" s="3" t="s">
        <v>36</v>
      </c>
      <c r="D11" s="51">
        <v>918</v>
      </c>
      <c r="E11" s="52">
        <v>81</v>
      </c>
      <c r="F11" s="51">
        <f aca="true" t="shared" si="0" ref="F11:F17">SUM(D11:E11)</f>
        <v>999</v>
      </c>
    </row>
    <row r="12" spans="3:6" ht="15" customHeight="1" thickBot="1">
      <c r="C12" s="3" t="s">
        <v>37</v>
      </c>
      <c r="D12" s="51">
        <v>1174</v>
      </c>
      <c r="E12" s="52">
        <v>131</v>
      </c>
      <c r="F12" s="51">
        <f t="shared" si="0"/>
        <v>1305</v>
      </c>
    </row>
    <row r="13" spans="3:6" ht="13.5" customHeight="1" thickBot="1">
      <c r="C13" s="3" t="s">
        <v>38</v>
      </c>
      <c r="D13" s="51">
        <v>2635</v>
      </c>
      <c r="E13" s="52">
        <v>272</v>
      </c>
      <c r="F13" s="51">
        <f t="shared" si="0"/>
        <v>2907</v>
      </c>
    </row>
    <row r="14" spans="3:6" ht="14.25" customHeight="1" thickBot="1">
      <c r="C14" s="3" t="s">
        <v>39</v>
      </c>
      <c r="D14" s="51">
        <v>2496</v>
      </c>
      <c r="E14" s="52">
        <v>270</v>
      </c>
      <c r="F14" s="51">
        <f t="shared" si="0"/>
        <v>2766</v>
      </c>
    </row>
    <row r="15" spans="3:6" ht="15.75" customHeight="1" thickBot="1">
      <c r="C15" s="3" t="s">
        <v>40</v>
      </c>
      <c r="D15" s="52">
        <v>225</v>
      </c>
      <c r="E15" s="52">
        <v>18</v>
      </c>
      <c r="F15" s="51">
        <f t="shared" si="0"/>
        <v>243</v>
      </c>
    </row>
    <row r="16" spans="3:6" ht="15.75" customHeight="1" thickBot="1">
      <c r="C16" s="3" t="s">
        <v>41</v>
      </c>
      <c r="D16" s="52">
        <v>0</v>
      </c>
      <c r="E16" s="52">
        <v>0</v>
      </c>
      <c r="F16" s="51">
        <f t="shared" si="0"/>
        <v>0</v>
      </c>
    </row>
    <row r="17" spans="3:6" ht="13.5" thickBot="1">
      <c r="C17" s="6" t="s">
        <v>2</v>
      </c>
      <c r="D17" s="53">
        <f>SUM(D10:D16)</f>
        <v>7800</v>
      </c>
      <c r="E17" s="53">
        <f>SUM(E10:E16)</f>
        <v>795</v>
      </c>
      <c r="F17" s="53">
        <f t="shared" si="0"/>
        <v>8595</v>
      </c>
    </row>
    <row r="18" ht="12.75">
      <c r="C18" s="9"/>
    </row>
    <row r="19" ht="12.75">
      <c r="C19" s="9"/>
    </row>
    <row r="20" spans="3:6" ht="12.75">
      <c r="C20" s="118" t="s">
        <v>18</v>
      </c>
      <c r="D20" s="117"/>
      <c r="E20" s="117"/>
      <c r="F20" s="117"/>
    </row>
    <row r="21" ht="12.75">
      <c r="C21" s="9"/>
    </row>
    <row r="22" ht="13.5" thickBot="1">
      <c r="C22" s="9"/>
    </row>
    <row r="23" spans="3:6" ht="13.5" thickBot="1">
      <c r="C23" s="1" t="s">
        <v>26</v>
      </c>
      <c r="D23" s="2" t="s">
        <v>4</v>
      </c>
      <c r="E23" s="2" t="s">
        <v>5</v>
      </c>
      <c r="F23" s="2" t="s">
        <v>2</v>
      </c>
    </row>
    <row r="24" spans="3:6" ht="13.5" customHeight="1" thickBot="1">
      <c r="C24" s="3" t="s">
        <v>35</v>
      </c>
      <c r="D24" s="52">
        <v>266</v>
      </c>
      <c r="E24" s="52">
        <v>18</v>
      </c>
      <c r="F24" s="51">
        <f>SUM(D24:E24)</f>
        <v>284</v>
      </c>
    </row>
    <row r="25" spans="3:6" ht="13.5" customHeight="1" thickBot="1">
      <c r="C25" s="3" t="s">
        <v>36</v>
      </c>
      <c r="D25" s="51">
        <v>743</v>
      </c>
      <c r="E25" s="52">
        <v>74</v>
      </c>
      <c r="F25" s="51">
        <f aca="true" t="shared" si="1" ref="F25:F31">SUM(D25:E25)</f>
        <v>817</v>
      </c>
    </row>
    <row r="26" spans="3:6" ht="14.25" customHeight="1" thickBot="1">
      <c r="C26" s="3" t="s">
        <v>37</v>
      </c>
      <c r="D26" s="51">
        <v>1001</v>
      </c>
      <c r="E26" s="52">
        <v>107</v>
      </c>
      <c r="F26" s="51">
        <f t="shared" si="1"/>
        <v>1108</v>
      </c>
    </row>
    <row r="27" spans="3:6" ht="15" customHeight="1" thickBot="1">
      <c r="C27" s="3" t="s">
        <v>38</v>
      </c>
      <c r="D27" s="51">
        <v>2218</v>
      </c>
      <c r="E27" s="52">
        <v>248</v>
      </c>
      <c r="F27" s="51">
        <f t="shared" si="1"/>
        <v>2466</v>
      </c>
    </row>
    <row r="28" spans="3:6" ht="16.5" customHeight="1" thickBot="1">
      <c r="C28" s="3" t="s">
        <v>39</v>
      </c>
      <c r="D28" s="51">
        <v>2145</v>
      </c>
      <c r="E28" s="52">
        <v>247</v>
      </c>
      <c r="F28" s="51">
        <f t="shared" si="1"/>
        <v>2392</v>
      </c>
    </row>
    <row r="29" spans="3:6" ht="15" customHeight="1" thickBot="1">
      <c r="C29" s="3" t="s">
        <v>40</v>
      </c>
      <c r="D29" s="52">
        <v>189</v>
      </c>
      <c r="E29" s="52">
        <v>13</v>
      </c>
      <c r="F29" s="51">
        <f t="shared" si="1"/>
        <v>202</v>
      </c>
    </row>
    <row r="30" spans="3:6" ht="13.5" customHeight="1" thickBot="1">
      <c r="C30" s="3" t="s">
        <v>41</v>
      </c>
      <c r="D30" s="52">
        <v>0</v>
      </c>
      <c r="E30" s="52">
        <v>0</v>
      </c>
      <c r="F30" s="51">
        <f t="shared" si="1"/>
        <v>0</v>
      </c>
    </row>
    <row r="31" spans="3:6" ht="13.5" thickBot="1">
      <c r="C31" s="6" t="s">
        <v>2</v>
      </c>
      <c r="D31" s="53">
        <f>SUM(D24:D30)</f>
        <v>6562</v>
      </c>
      <c r="E31" s="53">
        <f>SUM(E24:E30)</f>
        <v>707</v>
      </c>
      <c r="F31" s="53">
        <f t="shared" si="1"/>
        <v>7269</v>
      </c>
    </row>
    <row r="32" ht="12.75">
      <c r="C32" s="9"/>
    </row>
    <row r="33" ht="12.75">
      <c r="C33" s="9"/>
    </row>
    <row r="34" spans="3:6" ht="12.75">
      <c r="C34" s="118" t="s">
        <v>19</v>
      </c>
      <c r="D34" s="117"/>
      <c r="E34" s="117"/>
      <c r="F34" s="117"/>
    </row>
    <row r="35" ht="13.5" thickBot="1">
      <c r="C35" s="9"/>
    </row>
    <row r="36" spans="3:6" ht="13.5" thickBot="1">
      <c r="C36" s="1" t="s">
        <v>26</v>
      </c>
      <c r="D36" s="2" t="s">
        <v>4</v>
      </c>
      <c r="E36" s="2" t="s">
        <v>5</v>
      </c>
      <c r="F36" s="2" t="s">
        <v>2</v>
      </c>
    </row>
    <row r="37" spans="3:6" ht="15" customHeight="1" thickBot="1">
      <c r="C37" s="3" t="s">
        <v>35</v>
      </c>
      <c r="D37" s="52">
        <v>86</v>
      </c>
      <c r="E37" s="52">
        <v>5</v>
      </c>
      <c r="F37" s="52">
        <f>SUM(D37:E37)</f>
        <v>91</v>
      </c>
    </row>
    <row r="38" spans="3:6" ht="13.5" customHeight="1" thickBot="1">
      <c r="C38" s="3" t="s">
        <v>36</v>
      </c>
      <c r="D38" s="52">
        <v>175</v>
      </c>
      <c r="E38" s="52">
        <v>7</v>
      </c>
      <c r="F38" s="52">
        <f aca="true" t="shared" si="2" ref="F38:F44">SUM(D38:E38)</f>
        <v>182</v>
      </c>
    </row>
    <row r="39" spans="3:6" ht="15" customHeight="1" thickBot="1">
      <c r="C39" s="3" t="s">
        <v>37</v>
      </c>
      <c r="D39" s="52">
        <v>173</v>
      </c>
      <c r="E39" s="52">
        <v>24</v>
      </c>
      <c r="F39" s="52">
        <f t="shared" si="2"/>
        <v>197</v>
      </c>
    </row>
    <row r="40" spans="3:6" ht="16.5" customHeight="1" thickBot="1">
      <c r="C40" s="3" t="s">
        <v>38</v>
      </c>
      <c r="D40" s="52">
        <v>417</v>
      </c>
      <c r="E40" s="52">
        <v>24</v>
      </c>
      <c r="F40" s="52">
        <f t="shared" si="2"/>
        <v>441</v>
      </c>
    </row>
    <row r="41" spans="3:6" ht="17.25" customHeight="1" thickBot="1">
      <c r="C41" s="3" t="s">
        <v>39</v>
      </c>
      <c r="D41" s="52">
        <v>351</v>
      </c>
      <c r="E41" s="52">
        <v>23</v>
      </c>
      <c r="F41" s="52">
        <f t="shared" si="2"/>
        <v>374</v>
      </c>
    </row>
    <row r="42" spans="3:6" ht="16.5" customHeight="1" thickBot="1">
      <c r="C42" s="3" t="s">
        <v>40</v>
      </c>
      <c r="D42" s="52">
        <v>36</v>
      </c>
      <c r="E42" s="52">
        <v>5</v>
      </c>
      <c r="F42" s="52">
        <f t="shared" si="2"/>
        <v>41</v>
      </c>
    </row>
    <row r="43" spans="3:6" ht="16.5" customHeight="1" thickBot="1">
      <c r="C43" s="3" t="s">
        <v>41</v>
      </c>
      <c r="D43" s="52">
        <v>0</v>
      </c>
      <c r="E43" s="52">
        <v>0</v>
      </c>
      <c r="F43" s="52">
        <f t="shared" si="2"/>
        <v>0</v>
      </c>
    </row>
    <row r="44" spans="3:6" ht="13.5" thickBot="1">
      <c r="C44" s="18" t="s">
        <v>42</v>
      </c>
      <c r="D44" s="53">
        <f>SUM(D37:D43)</f>
        <v>1238</v>
      </c>
      <c r="E44" s="53">
        <f>SUM(E37:E43)</f>
        <v>88</v>
      </c>
      <c r="F44" s="53">
        <f t="shared" si="2"/>
        <v>1326</v>
      </c>
    </row>
    <row r="45" ht="12.75">
      <c r="C45" s="9"/>
    </row>
    <row r="47" ht="12.75">
      <c r="C47" s="112"/>
    </row>
  </sheetData>
  <mergeCells count="3">
    <mergeCell ref="C7:F7"/>
    <mergeCell ref="C20:F20"/>
    <mergeCell ref="C34:F34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3:F78"/>
  <sheetViews>
    <sheetView workbookViewId="0" topLeftCell="A42">
      <selection activeCell="C74" sqref="C74"/>
    </sheetView>
  </sheetViews>
  <sheetFormatPr defaultColWidth="11.421875" defaultRowHeight="12.75"/>
  <cols>
    <col min="3" max="3" width="30.140625" style="0" customWidth="1"/>
  </cols>
  <sheetData>
    <row r="3" ht="12.75">
      <c r="C3" s="24" t="s">
        <v>132</v>
      </c>
    </row>
    <row r="4" ht="18">
      <c r="C4" s="15"/>
    </row>
    <row r="5" ht="12.75">
      <c r="C5" s="24" t="s">
        <v>133</v>
      </c>
    </row>
    <row r="6" spans="3:6" ht="12.75">
      <c r="C6" s="119" t="s">
        <v>20</v>
      </c>
      <c r="D6" s="120"/>
      <c r="E6" s="120"/>
      <c r="F6" s="120"/>
    </row>
    <row r="7" ht="18.75" thickBot="1">
      <c r="C7" s="15"/>
    </row>
    <row r="8" spans="3:6" ht="19.5" customHeight="1" thickBot="1">
      <c r="C8" s="1" t="s">
        <v>43</v>
      </c>
      <c r="D8" s="2" t="s">
        <v>4</v>
      </c>
      <c r="E8" s="2" t="s">
        <v>5</v>
      </c>
      <c r="F8" s="2" t="s">
        <v>2</v>
      </c>
    </row>
    <row r="9" spans="3:6" ht="13.5" customHeight="1" thickBot="1">
      <c r="C9" s="3" t="s">
        <v>44</v>
      </c>
      <c r="D9" s="52">
        <v>0</v>
      </c>
      <c r="E9" s="52">
        <v>0</v>
      </c>
      <c r="F9" s="52">
        <f>SUM(D9:E9)</f>
        <v>0</v>
      </c>
    </row>
    <row r="10" spans="3:6" ht="14.25" customHeight="1" thickBot="1">
      <c r="C10" s="3" t="s">
        <v>45</v>
      </c>
      <c r="D10" s="52">
        <v>62</v>
      </c>
      <c r="E10" s="52">
        <v>0</v>
      </c>
      <c r="F10" s="52">
        <f aca="true" t="shared" si="0" ref="F10:F25">SUM(D10:E10)</f>
        <v>62</v>
      </c>
    </row>
    <row r="11" spans="3:6" ht="13.5" thickBot="1">
      <c r="C11" s="3" t="s">
        <v>46</v>
      </c>
      <c r="D11" s="52">
        <v>3</v>
      </c>
      <c r="E11" s="52">
        <v>0</v>
      </c>
      <c r="F11" s="52">
        <f t="shared" si="0"/>
        <v>3</v>
      </c>
    </row>
    <row r="12" spans="3:6" ht="18" customHeight="1" thickBot="1">
      <c r="C12" s="3" t="s">
        <v>47</v>
      </c>
      <c r="D12" s="52">
        <v>2</v>
      </c>
      <c r="E12" s="52">
        <v>0</v>
      </c>
      <c r="F12" s="52">
        <f t="shared" si="0"/>
        <v>2</v>
      </c>
    </row>
    <row r="13" spans="3:6" ht="15" customHeight="1" thickBot="1">
      <c r="C13" s="3" t="s">
        <v>48</v>
      </c>
      <c r="D13" s="52">
        <v>0</v>
      </c>
      <c r="E13" s="52">
        <v>0</v>
      </c>
      <c r="F13" s="52">
        <f t="shared" si="0"/>
        <v>0</v>
      </c>
    </row>
    <row r="14" spans="3:6" ht="14.25" customHeight="1" thickBot="1">
      <c r="C14" s="3" t="s">
        <v>49</v>
      </c>
      <c r="D14" s="52">
        <v>18</v>
      </c>
      <c r="E14" s="52">
        <v>1</v>
      </c>
      <c r="F14" s="52">
        <f t="shared" si="0"/>
        <v>19</v>
      </c>
    </row>
    <row r="15" spans="3:6" ht="13.5" customHeight="1" thickBot="1">
      <c r="C15" s="3" t="s">
        <v>50</v>
      </c>
      <c r="D15" s="52">
        <v>2</v>
      </c>
      <c r="E15" s="52">
        <v>0</v>
      </c>
      <c r="F15" s="52">
        <f t="shared" si="0"/>
        <v>2</v>
      </c>
    </row>
    <row r="16" spans="3:6" ht="15" customHeight="1" thickBot="1">
      <c r="C16" s="3" t="s">
        <v>51</v>
      </c>
      <c r="D16" s="52">
        <v>115</v>
      </c>
      <c r="E16" s="52">
        <v>6</v>
      </c>
      <c r="F16" s="52">
        <f t="shared" si="0"/>
        <v>121</v>
      </c>
    </row>
    <row r="17" spans="3:6" ht="16.5" customHeight="1" thickBot="1">
      <c r="C17" s="3" t="s">
        <v>52</v>
      </c>
      <c r="D17" s="52">
        <v>40</v>
      </c>
      <c r="E17" s="52">
        <v>1</v>
      </c>
      <c r="F17" s="52">
        <f t="shared" si="0"/>
        <v>41</v>
      </c>
    </row>
    <row r="18" spans="3:6" ht="14.25" customHeight="1" thickBot="1">
      <c r="C18" s="3" t="s">
        <v>53</v>
      </c>
      <c r="D18" s="52">
        <v>0</v>
      </c>
      <c r="E18" s="52">
        <v>0</v>
      </c>
      <c r="F18" s="52">
        <f t="shared" si="0"/>
        <v>0</v>
      </c>
    </row>
    <row r="19" spans="3:6" ht="13.5" customHeight="1" thickBot="1">
      <c r="C19" s="3" t="s">
        <v>54</v>
      </c>
      <c r="D19" s="52">
        <v>2</v>
      </c>
      <c r="E19" s="52">
        <v>0</v>
      </c>
      <c r="F19" s="52">
        <f t="shared" si="0"/>
        <v>2</v>
      </c>
    </row>
    <row r="20" spans="3:6" ht="14.25" customHeight="1" thickBot="1">
      <c r="C20" s="3" t="s">
        <v>55</v>
      </c>
      <c r="D20" s="52">
        <v>72</v>
      </c>
      <c r="E20" s="52">
        <v>2</v>
      </c>
      <c r="F20" s="52">
        <f t="shared" si="0"/>
        <v>74</v>
      </c>
    </row>
    <row r="21" spans="3:6" ht="15" customHeight="1" thickBot="1">
      <c r="C21" s="3" t="s">
        <v>56</v>
      </c>
      <c r="D21" s="52">
        <v>0</v>
      </c>
      <c r="E21" s="52">
        <v>0</v>
      </c>
      <c r="F21" s="52">
        <f t="shared" si="0"/>
        <v>0</v>
      </c>
    </row>
    <row r="22" spans="3:6" ht="12.75" customHeight="1" thickBot="1">
      <c r="C22" s="3" t="s">
        <v>57</v>
      </c>
      <c r="D22" s="52">
        <v>2</v>
      </c>
      <c r="E22" s="52">
        <v>0</v>
      </c>
      <c r="F22" s="52">
        <f t="shared" si="0"/>
        <v>2</v>
      </c>
    </row>
    <row r="23" spans="3:6" ht="13.5" thickBot="1">
      <c r="C23" s="3" t="s">
        <v>58</v>
      </c>
      <c r="D23" s="52">
        <v>1</v>
      </c>
      <c r="E23" s="52">
        <v>0</v>
      </c>
      <c r="F23" s="52">
        <f t="shared" si="0"/>
        <v>1</v>
      </c>
    </row>
    <row r="24" spans="3:6" ht="14.25" customHeight="1" thickBot="1">
      <c r="C24" s="3" t="s">
        <v>59</v>
      </c>
      <c r="D24" s="52">
        <v>0</v>
      </c>
      <c r="E24" s="52">
        <v>0</v>
      </c>
      <c r="F24" s="52">
        <f t="shared" si="0"/>
        <v>0</v>
      </c>
    </row>
    <row r="25" spans="3:6" ht="13.5" thickBot="1">
      <c r="C25" s="6" t="s">
        <v>2</v>
      </c>
      <c r="D25" s="45">
        <f>SUM(D9:D24)</f>
        <v>319</v>
      </c>
      <c r="E25" s="45">
        <f>SUM(E9:E24)</f>
        <v>10</v>
      </c>
      <c r="F25" s="45">
        <f t="shared" si="0"/>
        <v>329</v>
      </c>
    </row>
    <row r="26" ht="12.75">
      <c r="C26" s="9"/>
    </row>
    <row r="27" ht="12.75">
      <c r="C27" s="9"/>
    </row>
    <row r="28" spans="3:6" ht="12.75">
      <c r="C28" s="118" t="s">
        <v>18</v>
      </c>
      <c r="D28" s="117"/>
      <c r="E28" s="117"/>
      <c r="F28" s="117"/>
    </row>
    <row r="29" ht="12.75">
      <c r="C29" s="9"/>
    </row>
    <row r="30" ht="13.5" thickBot="1">
      <c r="C30" s="9"/>
    </row>
    <row r="31" spans="3:6" ht="17.25" customHeight="1" thickBot="1">
      <c r="C31" s="1" t="s">
        <v>43</v>
      </c>
      <c r="D31" s="2" t="s">
        <v>4</v>
      </c>
      <c r="E31" s="2" t="s">
        <v>5</v>
      </c>
      <c r="F31" s="2" t="s">
        <v>2</v>
      </c>
    </row>
    <row r="32" spans="3:6" ht="15" customHeight="1" thickBot="1">
      <c r="C32" s="3" t="s">
        <v>44</v>
      </c>
      <c r="D32" s="52">
        <v>0</v>
      </c>
      <c r="E32" s="52">
        <v>0</v>
      </c>
      <c r="F32" s="52">
        <f>SUM(D32:E32)</f>
        <v>0</v>
      </c>
    </row>
    <row r="33" spans="3:6" ht="16.5" customHeight="1" thickBot="1">
      <c r="C33" s="3" t="s">
        <v>45</v>
      </c>
      <c r="D33" s="52">
        <v>60</v>
      </c>
      <c r="E33" s="52">
        <v>0</v>
      </c>
      <c r="F33" s="52">
        <f aca="true" t="shared" si="1" ref="F33:F48">SUM(D33:E33)</f>
        <v>60</v>
      </c>
    </row>
    <row r="34" spans="3:6" ht="13.5" thickBot="1">
      <c r="C34" s="3" t="s">
        <v>46</v>
      </c>
      <c r="D34" s="52">
        <v>3</v>
      </c>
      <c r="E34" s="52">
        <v>0</v>
      </c>
      <c r="F34" s="52">
        <f t="shared" si="1"/>
        <v>3</v>
      </c>
    </row>
    <row r="35" spans="3:6" ht="15.75" customHeight="1" thickBot="1">
      <c r="C35" s="3" t="s">
        <v>47</v>
      </c>
      <c r="D35" s="52">
        <v>2</v>
      </c>
      <c r="E35" s="52">
        <v>0</v>
      </c>
      <c r="F35" s="52">
        <f t="shared" si="1"/>
        <v>2</v>
      </c>
    </row>
    <row r="36" spans="3:6" ht="15" customHeight="1" thickBot="1">
      <c r="C36" s="3" t="s">
        <v>48</v>
      </c>
      <c r="D36" s="52">
        <v>0</v>
      </c>
      <c r="E36" s="52">
        <v>0</v>
      </c>
      <c r="F36" s="52">
        <f t="shared" si="1"/>
        <v>0</v>
      </c>
    </row>
    <row r="37" spans="3:6" ht="16.5" customHeight="1" thickBot="1">
      <c r="C37" s="3" t="s">
        <v>49</v>
      </c>
      <c r="D37" s="52">
        <v>16</v>
      </c>
      <c r="E37" s="52">
        <v>1</v>
      </c>
      <c r="F37" s="52">
        <f t="shared" si="1"/>
        <v>17</v>
      </c>
    </row>
    <row r="38" spans="3:6" ht="14.25" customHeight="1" thickBot="1">
      <c r="C38" s="3" t="s">
        <v>50</v>
      </c>
      <c r="D38" s="52">
        <v>0</v>
      </c>
      <c r="E38" s="52">
        <v>0</v>
      </c>
      <c r="F38" s="52">
        <f t="shared" si="1"/>
        <v>0</v>
      </c>
    </row>
    <row r="39" spans="3:6" ht="13.5" customHeight="1" thickBot="1">
      <c r="C39" s="3" t="s">
        <v>51</v>
      </c>
      <c r="D39" s="52">
        <v>102</v>
      </c>
      <c r="E39" s="52">
        <v>5</v>
      </c>
      <c r="F39" s="52">
        <f t="shared" si="1"/>
        <v>107</v>
      </c>
    </row>
    <row r="40" spans="3:6" ht="14.25" customHeight="1" thickBot="1">
      <c r="C40" s="3" t="s">
        <v>52</v>
      </c>
      <c r="D40" s="52">
        <v>33</v>
      </c>
      <c r="E40" s="52">
        <v>1</v>
      </c>
      <c r="F40" s="52">
        <f t="shared" si="1"/>
        <v>34</v>
      </c>
    </row>
    <row r="41" spans="3:6" ht="13.5" customHeight="1" thickBot="1">
      <c r="C41" s="3" t="s">
        <v>53</v>
      </c>
      <c r="D41" s="52">
        <v>0</v>
      </c>
      <c r="E41" s="52">
        <v>0</v>
      </c>
      <c r="F41" s="52">
        <f t="shared" si="1"/>
        <v>0</v>
      </c>
    </row>
    <row r="42" spans="3:6" ht="16.5" customHeight="1" thickBot="1">
      <c r="C42" s="3" t="s">
        <v>54</v>
      </c>
      <c r="D42" s="52">
        <v>2</v>
      </c>
      <c r="E42" s="52">
        <v>0</v>
      </c>
      <c r="F42" s="52">
        <f t="shared" si="1"/>
        <v>2</v>
      </c>
    </row>
    <row r="43" spans="3:6" ht="14.25" customHeight="1" thickBot="1">
      <c r="C43" s="3" t="s">
        <v>55</v>
      </c>
      <c r="D43" s="52">
        <v>68</v>
      </c>
      <c r="E43" s="52">
        <v>2</v>
      </c>
      <c r="F43" s="52">
        <f t="shared" si="1"/>
        <v>70</v>
      </c>
    </row>
    <row r="44" spans="3:6" ht="15.75" customHeight="1" thickBot="1">
      <c r="C44" s="3" t="s">
        <v>56</v>
      </c>
      <c r="D44" s="52">
        <v>0</v>
      </c>
      <c r="E44" s="52">
        <v>0</v>
      </c>
      <c r="F44" s="52">
        <f t="shared" si="1"/>
        <v>0</v>
      </c>
    </row>
    <row r="45" spans="3:6" ht="14.25" customHeight="1" thickBot="1">
      <c r="C45" s="3" t="s">
        <v>57</v>
      </c>
      <c r="D45" s="52">
        <v>2</v>
      </c>
      <c r="E45" s="52">
        <v>0</v>
      </c>
      <c r="F45" s="52">
        <f t="shared" si="1"/>
        <v>2</v>
      </c>
    </row>
    <row r="46" spans="3:6" ht="13.5" thickBot="1">
      <c r="C46" s="3" t="s">
        <v>58</v>
      </c>
      <c r="D46" s="52">
        <v>1</v>
      </c>
      <c r="E46" s="52">
        <v>0</v>
      </c>
      <c r="F46" s="52">
        <f t="shared" si="1"/>
        <v>1</v>
      </c>
    </row>
    <row r="47" spans="3:6" ht="12.75" customHeight="1" thickBot="1">
      <c r="C47" s="3" t="s">
        <v>59</v>
      </c>
      <c r="D47" s="52">
        <v>0</v>
      </c>
      <c r="E47" s="52">
        <v>0</v>
      </c>
      <c r="F47" s="52">
        <f t="shared" si="1"/>
        <v>0</v>
      </c>
    </row>
    <row r="48" spans="3:6" ht="13.5" thickBot="1">
      <c r="C48" s="55" t="s">
        <v>2</v>
      </c>
      <c r="D48" s="45">
        <f>SUM(D32:D47)</f>
        <v>289</v>
      </c>
      <c r="E48" s="45">
        <f>SUM(E32:E47)</f>
        <v>9</v>
      </c>
      <c r="F48" s="45">
        <f t="shared" si="1"/>
        <v>298</v>
      </c>
    </row>
    <row r="49" ht="12.75">
      <c r="C49" s="9"/>
    </row>
    <row r="50" ht="15.75">
      <c r="C50" s="19"/>
    </row>
    <row r="51" ht="15.75">
      <c r="C51" s="19"/>
    </row>
    <row r="52" spans="3:6" ht="15.75">
      <c r="C52" s="121" t="s">
        <v>19</v>
      </c>
      <c r="D52" s="117"/>
      <c r="E52" s="117"/>
      <c r="F52" s="117"/>
    </row>
    <row r="53" ht="16.5" thickBot="1">
      <c r="C53" s="19" t="s">
        <v>34</v>
      </c>
    </row>
    <row r="54" spans="3:6" ht="17.25" customHeight="1" thickBot="1">
      <c r="C54" s="1" t="s">
        <v>43</v>
      </c>
      <c r="D54" s="2" t="s">
        <v>4</v>
      </c>
      <c r="E54" s="2" t="s">
        <v>5</v>
      </c>
      <c r="F54" s="2" t="s">
        <v>2</v>
      </c>
    </row>
    <row r="55" spans="3:6" ht="12.75" customHeight="1" thickBot="1">
      <c r="C55" s="3" t="s">
        <v>44</v>
      </c>
      <c r="D55" s="5">
        <v>0</v>
      </c>
      <c r="E55" s="5">
        <v>0</v>
      </c>
      <c r="F55" s="5">
        <f>SUM(D55:E55)</f>
        <v>0</v>
      </c>
    </row>
    <row r="56" spans="3:6" ht="12.75" customHeight="1" thickBot="1">
      <c r="C56" s="3" t="s">
        <v>45</v>
      </c>
      <c r="D56" s="5">
        <v>2</v>
      </c>
      <c r="E56" s="5">
        <v>0</v>
      </c>
      <c r="F56" s="5">
        <f aca="true" t="shared" si="2" ref="F56:F71">SUM(D56:E56)</f>
        <v>2</v>
      </c>
    </row>
    <row r="57" spans="3:6" ht="13.5" thickBot="1">
      <c r="C57" s="3" t="s">
        <v>46</v>
      </c>
      <c r="D57" s="5">
        <v>0</v>
      </c>
      <c r="E57" s="5">
        <v>0</v>
      </c>
      <c r="F57" s="5">
        <f t="shared" si="2"/>
        <v>0</v>
      </c>
    </row>
    <row r="58" spans="3:6" ht="13.5" customHeight="1" thickBot="1">
      <c r="C58" s="3" t="s">
        <v>47</v>
      </c>
      <c r="D58" s="5">
        <v>0</v>
      </c>
      <c r="E58" s="5">
        <v>0</v>
      </c>
      <c r="F58" s="5">
        <f t="shared" si="2"/>
        <v>0</v>
      </c>
    </row>
    <row r="59" spans="3:6" ht="13.5" customHeight="1" thickBot="1">
      <c r="C59" s="3" t="s">
        <v>48</v>
      </c>
      <c r="D59" s="5">
        <v>0</v>
      </c>
      <c r="E59" s="5">
        <v>0</v>
      </c>
      <c r="F59" s="5">
        <f t="shared" si="2"/>
        <v>0</v>
      </c>
    </row>
    <row r="60" spans="3:6" ht="14.25" customHeight="1" thickBot="1">
      <c r="C60" s="3" t="s">
        <v>49</v>
      </c>
      <c r="D60" s="5">
        <v>2</v>
      </c>
      <c r="E60" s="5">
        <v>0</v>
      </c>
      <c r="F60" s="5">
        <f t="shared" si="2"/>
        <v>2</v>
      </c>
    </row>
    <row r="61" spans="3:6" ht="13.5" customHeight="1" thickBot="1">
      <c r="C61" s="3" t="s">
        <v>50</v>
      </c>
      <c r="D61" s="5">
        <v>2</v>
      </c>
      <c r="E61" s="5">
        <v>0</v>
      </c>
      <c r="F61" s="5">
        <f t="shared" si="2"/>
        <v>2</v>
      </c>
    </row>
    <row r="62" spans="3:6" ht="12" customHeight="1" thickBot="1">
      <c r="C62" s="3" t="s">
        <v>51</v>
      </c>
      <c r="D62" s="5">
        <v>13</v>
      </c>
      <c r="E62" s="5">
        <v>1</v>
      </c>
      <c r="F62" s="5">
        <f t="shared" si="2"/>
        <v>14</v>
      </c>
    </row>
    <row r="63" spans="3:6" ht="13.5" customHeight="1" thickBot="1">
      <c r="C63" s="3" t="s">
        <v>52</v>
      </c>
      <c r="D63" s="5">
        <v>7</v>
      </c>
      <c r="E63" s="5">
        <v>0</v>
      </c>
      <c r="F63" s="5">
        <f t="shared" si="2"/>
        <v>7</v>
      </c>
    </row>
    <row r="64" spans="3:6" ht="15" customHeight="1" thickBot="1">
      <c r="C64" s="3" t="s">
        <v>53</v>
      </c>
      <c r="D64" s="5">
        <v>0</v>
      </c>
      <c r="E64" s="5">
        <v>0</v>
      </c>
      <c r="F64" s="5">
        <f t="shared" si="2"/>
        <v>0</v>
      </c>
    </row>
    <row r="65" spans="3:6" ht="14.25" customHeight="1" thickBot="1">
      <c r="C65" s="3" t="s">
        <v>54</v>
      </c>
      <c r="D65" s="5">
        <v>0</v>
      </c>
      <c r="E65" s="5">
        <v>0</v>
      </c>
      <c r="F65" s="5">
        <f t="shared" si="2"/>
        <v>0</v>
      </c>
    </row>
    <row r="66" spans="3:6" ht="13.5" customHeight="1" thickBot="1">
      <c r="C66" s="3" t="s">
        <v>55</v>
      </c>
      <c r="D66" s="5">
        <v>4</v>
      </c>
      <c r="E66" s="5">
        <v>0</v>
      </c>
      <c r="F66" s="5">
        <f t="shared" si="2"/>
        <v>4</v>
      </c>
    </row>
    <row r="67" spans="3:6" ht="14.25" customHeight="1" thickBot="1">
      <c r="C67" s="3" t="s">
        <v>56</v>
      </c>
      <c r="D67" s="5">
        <v>0</v>
      </c>
      <c r="E67" s="5">
        <v>0</v>
      </c>
      <c r="F67" s="5">
        <f t="shared" si="2"/>
        <v>0</v>
      </c>
    </row>
    <row r="68" spans="3:6" ht="14.25" customHeight="1" thickBot="1">
      <c r="C68" s="3" t="s">
        <v>57</v>
      </c>
      <c r="D68" s="5">
        <v>0</v>
      </c>
      <c r="E68" s="5">
        <v>0</v>
      </c>
      <c r="F68" s="5">
        <f t="shared" si="2"/>
        <v>0</v>
      </c>
    </row>
    <row r="69" spans="3:6" ht="13.5" thickBot="1">
      <c r="C69" s="3" t="s">
        <v>58</v>
      </c>
      <c r="D69" s="5">
        <v>0</v>
      </c>
      <c r="E69" s="5">
        <v>0</v>
      </c>
      <c r="F69" s="5">
        <f t="shared" si="2"/>
        <v>0</v>
      </c>
    </row>
    <row r="70" spans="3:6" ht="12.75" customHeight="1" thickBot="1">
      <c r="C70" s="3" t="s">
        <v>59</v>
      </c>
      <c r="D70" s="5">
        <v>0</v>
      </c>
      <c r="E70" s="5">
        <v>0</v>
      </c>
      <c r="F70" s="5">
        <f t="shared" si="2"/>
        <v>0</v>
      </c>
    </row>
    <row r="71" spans="3:6" ht="13.5" thickBot="1">
      <c r="C71" s="18" t="s">
        <v>2</v>
      </c>
      <c r="D71" s="8">
        <f>SUM(D55:D70)</f>
        <v>30</v>
      </c>
      <c r="E71" s="8">
        <f>SUM(E55:E70)</f>
        <v>1</v>
      </c>
      <c r="F71" s="8">
        <f t="shared" si="2"/>
        <v>31</v>
      </c>
    </row>
    <row r="72" ht="12.75">
      <c r="C72" s="10"/>
    </row>
    <row r="73" ht="12.75">
      <c r="C73" s="9"/>
    </row>
    <row r="74" ht="12.75">
      <c r="C74" s="111"/>
    </row>
    <row r="76" ht="12.75">
      <c r="C76" s="9"/>
    </row>
    <row r="77" ht="12.75">
      <c r="C77" s="9"/>
    </row>
    <row r="78" ht="12.75">
      <c r="C78" s="9"/>
    </row>
  </sheetData>
  <mergeCells count="3">
    <mergeCell ref="C6:F6"/>
    <mergeCell ref="C28:F28"/>
    <mergeCell ref="C52:F52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F91"/>
  <sheetViews>
    <sheetView workbookViewId="0" topLeftCell="A57">
      <selection activeCell="H61" sqref="H61"/>
    </sheetView>
  </sheetViews>
  <sheetFormatPr defaultColWidth="11.421875" defaultRowHeight="12.75"/>
  <cols>
    <col min="3" max="3" width="26.00390625" style="0" customWidth="1"/>
  </cols>
  <sheetData>
    <row r="3" ht="12.75">
      <c r="C3" s="24" t="s">
        <v>134</v>
      </c>
    </row>
    <row r="5" spans="3:6" ht="12.75">
      <c r="C5" s="118" t="s">
        <v>20</v>
      </c>
      <c r="D5" s="117"/>
      <c r="E5" s="117"/>
      <c r="F5" s="117"/>
    </row>
    <row r="6" ht="13.5" thickBot="1">
      <c r="C6" s="10"/>
    </row>
    <row r="7" spans="3:6" ht="13.5" thickBot="1">
      <c r="C7" s="1" t="s">
        <v>66</v>
      </c>
      <c r="D7" s="2" t="s">
        <v>4</v>
      </c>
      <c r="E7" s="2" t="s">
        <v>5</v>
      </c>
      <c r="F7" s="2" t="s">
        <v>2</v>
      </c>
    </row>
    <row r="8" spans="3:6" ht="13.5" customHeight="1" thickBot="1">
      <c r="C8" s="3" t="s">
        <v>60</v>
      </c>
      <c r="D8" s="51">
        <v>3571</v>
      </c>
      <c r="E8" s="52">
        <v>275</v>
      </c>
      <c r="F8" s="51">
        <f>SUM(D8:E8)</f>
        <v>3846</v>
      </c>
    </row>
    <row r="9" spans="3:6" ht="13.5" thickBot="1">
      <c r="C9" s="3" t="s">
        <v>61</v>
      </c>
      <c r="D9" s="51">
        <v>2571</v>
      </c>
      <c r="E9" s="52">
        <v>177</v>
      </c>
      <c r="F9" s="51">
        <f aca="true" t="shared" si="0" ref="F9:F25">SUM(D9:E9)</f>
        <v>2748</v>
      </c>
    </row>
    <row r="10" spans="3:6" ht="13.5" customHeight="1" thickBot="1">
      <c r="C10" s="3" t="s">
        <v>54</v>
      </c>
      <c r="D10" s="52">
        <v>722</v>
      </c>
      <c r="E10" s="52">
        <v>44</v>
      </c>
      <c r="F10" s="51">
        <f t="shared" si="0"/>
        <v>766</v>
      </c>
    </row>
    <row r="11" spans="3:6" ht="14.25" customHeight="1" thickBot="1">
      <c r="C11" s="3" t="s">
        <v>52</v>
      </c>
      <c r="D11" s="51">
        <v>3075</v>
      </c>
      <c r="E11" s="52">
        <v>60</v>
      </c>
      <c r="F11" s="51">
        <f t="shared" si="0"/>
        <v>3135</v>
      </c>
    </row>
    <row r="12" spans="3:6" ht="13.5" customHeight="1" thickBot="1">
      <c r="C12" s="3" t="s">
        <v>53</v>
      </c>
      <c r="D12" s="52">
        <v>0</v>
      </c>
      <c r="E12" s="52">
        <v>0</v>
      </c>
      <c r="F12" s="51">
        <f t="shared" si="0"/>
        <v>0</v>
      </c>
    </row>
    <row r="13" spans="3:6" ht="24" customHeight="1" thickBot="1">
      <c r="C13" s="3" t="s">
        <v>62</v>
      </c>
      <c r="D13" s="51">
        <v>3938</v>
      </c>
      <c r="E13" s="52">
        <v>5</v>
      </c>
      <c r="F13" s="51">
        <f t="shared" si="0"/>
        <v>3943</v>
      </c>
    </row>
    <row r="14" spans="3:6" ht="14.25" customHeight="1" thickBot="1">
      <c r="C14" s="3" t="s">
        <v>63</v>
      </c>
      <c r="D14" s="52">
        <v>217</v>
      </c>
      <c r="E14" s="52">
        <v>13</v>
      </c>
      <c r="F14" s="51">
        <f t="shared" si="0"/>
        <v>230</v>
      </c>
    </row>
    <row r="15" spans="3:6" ht="27.75" customHeight="1" thickBot="1">
      <c r="C15" s="3" t="s">
        <v>64</v>
      </c>
      <c r="D15" s="51">
        <v>19249</v>
      </c>
      <c r="E15" s="51">
        <v>1378</v>
      </c>
      <c r="F15" s="51">
        <f t="shared" si="0"/>
        <v>20627</v>
      </c>
    </row>
    <row r="16" spans="3:6" ht="15" customHeight="1" thickBot="1">
      <c r="C16" s="3" t="s">
        <v>49</v>
      </c>
      <c r="D16" s="51">
        <v>11371</v>
      </c>
      <c r="E16" s="51">
        <v>1695</v>
      </c>
      <c r="F16" s="51">
        <f t="shared" si="0"/>
        <v>13066</v>
      </c>
    </row>
    <row r="17" spans="3:6" ht="13.5" customHeight="1" thickBot="1">
      <c r="C17" s="3" t="s">
        <v>48</v>
      </c>
      <c r="D17" s="51">
        <v>1362</v>
      </c>
      <c r="E17" s="52">
        <v>34</v>
      </c>
      <c r="F17" s="51">
        <f t="shared" si="0"/>
        <v>1396</v>
      </c>
    </row>
    <row r="18" spans="3:6" ht="13.5" thickBot="1">
      <c r="C18" s="3" t="s">
        <v>46</v>
      </c>
      <c r="D18" s="52">
        <v>787</v>
      </c>
      <c r="E18" s="52">
        <v>78</v>
      </c>
      <c r="F18" s="51">
        <f t="shared" si="0"/>
        <v>865</v>
      </c>
    </row>
    <row r="19" spans="3:6" ht="23.25" customHeight="1" thickBot="1">
      <c r="C19" s="3" t="s">
        <v>67</v>
      </c>
      <c r="D19" s="52">
        <v>268</v>
      </c>
      <c r="E19" s="52">
        <v>16</v>
      </c>
      <c r="F19" s="51">
        <f t="shared" si="0"/>
        <v>284</v>
      </c>
    </row>
    <row r="20" spans="3:6" ht="24.75" customHeight="1" thickBot="1">
      <c r="C20" s="3" t="s">
        <v>47</v>
      </c>
      <c r="D20" s="52">
        <v>647</v>
      </c>
      <c r="E20" s="52">
        <v>99</v>
      </c>
      <c r="F20" s="51">
        <f t="shared" si="0"/>
        <v>746</v>
      </c>
    </row>
    <row r="21" spans="3:6" ht="12" customHeight="1" thickBot="1">
      <c r="C21" s="3" t="s">
        <v>65</v>
      </c>
      <c r="D21" s="51">
        <v>2090</v>
      </c>
      <c r="E21" s="52">
        <v>135</v>
      </c>
      <c r="F21" s="51">
        <f t="shared" si="0"/>
        <v>2225</v>
      </c>
    </row>
    <row r="22" spans="3:6" ht="12.75" customHeight="1" thickBot="1">
      <c r="C22" s="3" t="s">
        <v>57</v>
      </c>
      <c r="D22" s="52">
        <v>667</v>
      </c>
      <c r="E22" s="52">
        <v>73</v>
      </c>
      <c r="F22" s="51">
        <f t="shared" si="0"/>
        <v>740</v>
      </c>
    </row>
    <row r="23" spans="3:6" ht="13.5" thickBot="1">
      <c r="C23" s="3" t="s">
        <v>58</v>
      </c>
      <c r="D23" s="52">
        <v>96</v>
      </c>
      <c r="E23" s="52">
        <v>21</v>
      </c>
      <c r="F23" s="51">
        <f t="shared" si="0"/>
        <v>117</v>
      </c>
    </row>
    <row r="24" spans="3:6" ht="12" customHeight="1" thickBot="1">
      <c r="C24" s="3" t="s">
        <v>59</v>
      </c>
      <c r="D24" s="52">
        <v>48</v>
      </c>
      <c r="E24" s="52">
        <v>3</v>
      </c>
      <c r="F24" s="51">
        <f t="shared" si="0"/>
        <v>51</v>
      </c>
    </row>
    <row r="25" spans="3:6" ht="13.5" thickBot="1">
      <c r="C25" s="6" t="s">
        <v>2</v>
      </c>
      <c r="D25" s="53">
        <f>SUM(D8:D24)</f>
        <v>50679</v>
      </c>
      <c r="E25" s="53">
        <f>SUM(E8:E24)</f>
        <v>4106</v>
      </c>
      <c r="F25" s="53">
        <f t="shared" si="0"/>
        <v>54785</v>
      </c>
    </row>
    <row r="26" ht="12.75">
      <c r="C26" s="9"/>
    </row>
    <row r="27" ht="12.75">
      <c r="C27" s="9"/>
    </row>
    <row r="28" ht="12.75">
      <c r="C28" s="9"/>
    </row>
    <row r="29" spans="3:6" ht="12.75">
      <c r="C29" s="118" t="s">
        <v>18</v>
      </c>
      <c r="D29" s="117"/>
      <c r="E29" s="117"/>
      <c r="F29" s="117"/>
    </row>
    <row r="30" ht="13.5" thickBot="1">
      <c r="C30" s="9"/>
    </row>
    <row r="31" spans="3:6" ht="13.5" thickBot="1">
      <c r="C31" s="1" t="s">
        <v>68</v>
      </c>
      <c r="D31" s="2" t="s">
        <v>4</v>
      </c>
      <c r="E31" s="2" t="s">
        <v>5</v>
      </c>
      <c r="F31" s="2" t="s">
        <v>2</v>
      </c>
    </row>
    <row r="32" spans="3:6" ht="13.5" customHeight="1" thickBot="1">
      <c r="C32" s="3" t="s">
        <v>60</v>
      </c>
      <c r="D32" s="51">
        <v>2913</v>
      </c>
      <c r="E32" s="52">
        <v>236</v>
      </c>
      <c r="F32" s="51">
        <f>SUM(D32:E32)</f>
        <v>3149</v>
      </c>
    </row>
    <row r="33" spans="3:6" ht="13.5" thickBot="1">
      <c r="C33" s="3" t="s">
        <v>61</v>
      </c>
      <c r="D33" s="51">
        <v>2185</v>
      </c>
      <c r="E33" s="52">
        <v>163</v>
      </c>
      <c r="F33" s="51">
        <f aca="true" t="shared" si="1" ref="F33:F49">SUM(D33:E33)</f>
        <v>2348</v>
      </c>
    </row>
    <row r="34" spans="3:6" ht="13.5" customHeight="1" thickBot="1">
      <c r="C34" s="3" t="s">
        <v>54</v>
      </c>
      <c r="D34" s="52">
        <v>616</v>
      </c>
      <c r="E34" s="52">
        <v>35</v>
      </c>
      <c r="F34" s="51">
        <f t="shared" si="1"/>
        <v>651</v>
      </c>
    </row>
    <row r="35" spans="3:6" ht="13.5" customHeight="1" thickBot="1">
      <c r="C35" s="3" t="s">
        <v>52</v>
      </c>
      <c r="D35" s="51">
        <v>2581</v>
      </c>
      <c r="E35" s="52">
        <v>49</v>
      </c>
      <c r="F35" s="51">
        <f t="shared" si="1"/>
        <v>2630</v>
      </c>
    </row>
    <row r="36" spans="3:6" ht="13.5" customHeight="1" thickBot="1">
      <c r="C36" s="3" t="s">
        <v>53</v>
      </c>
      <c r="D36" s="52">
        <v>0</v>
      </c>
      <c r="E36" s="52">
        <v>0</v>
      </c>
      <c r="F36" s="51">
        <f t="shared" si="1"/>
        <v>0</v>
      </c>
    </row>
    <row r="37" spans="3:6" ht="26.25" customHeight="1" thickBot="1">
      <c r="C37" s="3" t="s">
        <v>62</v>
      </c>
      <c r="D37" s="51">
        <v>3469</v>
      </c>
      <c r="E37" s="52">
        <v>0</v>
      </c>
      <c r="F37" s="51">
        <f t="shared" si="1"/>
        <v>3469</v>
      </c>
    </row>
    <row r="38" spans="3:6" ht="15" customHeight="1" thickBot="1">
      <c r="C38" s="3" t="s">
        <v>63</v>
      </c>
      <c r="D38" s="52">
        <v>198</v>
      </c>
      <c r="E38" s="52">
        <v>13</v>
      </c>
      <c r="F38" s="51">
        <f t="shared" si="1"/>
        <v>211</v>
      </c>
    </row>
    <row r="39" spans="3:6" ht="24.75" customHeight="1" thickBot="1">
      <c r="C39" s="3" t="s">
        <v>64</v>
      </c>
      <c r="D39" s="51">
        <v>16093</v>
      </c>
      <c r="E39" s="51">
        <v>1160</v>
      </c>
      <c r="F39" s="51">
        <f t="shared" si="1"/>
        <v>17253</v>
      </c>
    </row>
    <row r="40" spans="3:6" ht="13.5" customHeight="1" thickBot="1">
      <c r="C40" s="3" t="s">
        <v>49</v>
      </c>
      <c r="D40" s="51">
        <v>10051</v>
      </c>
      <c r="E40" s="51">
        <v>1511</v>
      </c>
      <c r="F40" s="51">
        <f t="shared" si="1"/>
        <v>11562</v>
      </c>
    </row>
    <row r="41" spans="3:6" ht="13.5" customHeight="1" thickBot="1">
      <c r="C41" s="3" t="s">
        <v>48</v>
      </c>
      <c r="D41" s="52">
        <v>1132</v>
      </c>
      <c r="E41" s="52">
        <v>24</v>
      </c>
      <c r="F41" s="51">
        <f t="shared" si="1"/>
        <v>1156</v>
      </c>
    </row>
    <row r="42" spans="3:6" ht="13.5" thickBot="1">
      <c r="C42" s="3" t="s">
        <v>46</v>
      </c>
      <c r="D42" s="52">
        <v>685</v>
      </c>
      <c r="E42" s="52">
        <v>68</v>
      </c>
      <c r="F42" s="51">
        <f t="shared" si="1"/>
        <v>753</v>
      </c>
    </row>
    <row r="43" spans="3:6" ht="24.75" customHeight="1" thickBot="1">
      <c r="C43" s="3" t="s">
        <v>67</v>
      </c>
      <c r="D43" s="52">
        <v>242</v>
      </c>
      <c r="E43" s="52">
        <v>15</v>
      </c>
      <c r="F43" s="51">
        <f t="shared" si="1"/>
        <v>257</v>
      </c>
    </row>
    <row r="44" spans="3:6" ht="24.75" customHeight="1" thickBot="1">
      <c r="C44" s="3" t="s">
        <v>47</v>
      </c>
      <c r="D44" s="52">
        <v>580</v>
      </c>
      <c r="E44" s="52">
        <v>91</v>
      </c>
      <c r="F44" s="51">
        <f t="shared" si="1"/>
        <v>671</v>
      </c>
    </row>
    <row r="45" spans="3:6" ht="13.5" customHeight="1" thickBot="1">
      <c r="C45" s="3" t="s">
        <v>65</v>
      </c>
      <c r="D45" s="51">
        <v>1906</v>
      </c>
      <c r="E45" s="52">
        <v>130</v>
      </c>
      <c r="F45" s="51">
        <f t="shared" si="1"/>
        <v>2036</v>
      </c>
    </row>
    <row r="46" spans="3:6" ht="14.25" customHeight="1" thickBot="1">
      <c r="C46" s="3" t="s">
        <v>57</v>
      </c>
      <c r="D46" s="52">
        <v>577</v>
      </c>
      <c r="E46" s="52">
        <v>59</v>
      </c>
      <c r="F46" s="51">
        <f t="shared" si="1"/>
        <v>636</v>
      </c>
    </row>
    <row r="47" spans="3:6" ht="13.5" thickBot="1">
      <c r="C47" s="3" t="s">
        <v>58</v>
      </c>
      <c r="D47" s="52">
        <v>53</v>
      </c>
      <c r="E47" s="52">
        <v>12</v>
      </c>
      <c r="F47" s="51">
        <f t="shared" si="1"/>
        <v>65</v>
      </c>
    </row>
    <row r="48" spans="3:6" ht="13.5" customHeight="1" thickBot="1">
      <c r="C48" s="3" t="s">
        <v>59</v>
      </c>
      <c r="D48" s="52">
        <v>48</v>
      </c>
      <c r="E48" s="52">
        <v>3</v>
      </c>
      <c r="F48" s="51">
        <f t="shared" si="1"/>
        <v>51</v>
      </c>
    </row>
    <row r="49" spans="3:6" ht="13.5" thickBot="1">
      <c r="C49" s="6" t="s">
        <v>2</v>
      </c>
      <c r="D49" s="53">
        <f>SUM(D32:D48)</f>
        <v>43329</v>
      </c>
      <c r="E49" s="53">
        <f>SUM(E32:E48)</f>
        <v>3569</v>
      </c>
      <c r="F49" s="53">
        <f t="shared" si="1"/>
        <v>46898</v>
      </c>
    </row>
    <row r="50" ht="12.75">
      <c r="C50" s="9"/>
    </row>
    <row r="51" ht="12.75">
      <c r="C51" s="9"/>
    </row>
    <row r="52" ht="12.75">
      <c r="C52" s="9"/>
    </row>
    <row r="53" spans="3:6" ht="12.75">
      <c r="C53" s="118" t="s">
        <v>19</v>
      </c>
      <c r="D53" s="117"/>
      <c r="E53" s="117"/>
      <c r="F53" s="117"/>
    </row>
    <row r="54" ht="13.5" thickBot="1">
      <c r="C54" s="9"/>
    </row>
    <row r="55" spans="3:6" ht="13.5" thickBot="1">
      <c r="C55" s="1" t="s">
        <v>68</v>
      </c>
      <c r="D55" s="2" t="s">
        <v>4</v>
      </c>
      <c r="E55" s="2" t="s">
        <v>5</v>
      </c>
      <c r="F55" s="2" t="s">
        <v>2</v>
      </c>
    </row>
    <row r="56" spans="3:6" ht="12.75" customHeight="1" thickBot="1">
      <c r="C56" s="3" t="s">
        <v>60</v>
      </c>
      <c r="D56" s="5">
        <v>658</v>
      </c>
      <c r="E56" s="5">
        <v>39</v>
      </c>
      <c r="F56" s="4">
        <f>SUM(D56:E56)</f>
        <v>697</v>
      </c>
    </row>
    <row r="57" spans="3:6" ht="13.5" thickBot="1">
      <c r="C57" s="3" t="s">
        <v>61</v>
      </c>
      <c r="D57" s="5">
        <v>386</v>
      </c>
      <c r="E57" s="5">
        <v>14</v>
      </c>
      <c r="F57" s="4">
        <f aca="true" t="shared" si="2" ref="F57:F73">SUM(D57:E57)</f>
        <v>400</v>
      </c>
    </row>
    <row r="58" spans="3:6" ht="13.5" customHeight="1" thickBot="1">
      <c r="C58" s="3" t="s">
        <v>54</v>
      </c>
      <c r="D58" s="5">
        <v>106</v>
      </c>
      <c r="E58" s="5">
        <v>9</v>
      </c>
      <c r="F58" s="4">
        <f t="shared" si="2"/>
        <v>115</v>
      </c>
    </row>
    <row r="59" spans="3:6" ht="14.25" customHeight="1" thickBot="1">
      <c r="C59" s="3" t="s">
        <v>52</v>
      </c>
      <c r="D59" s="5">
        <v>494</v>
      </c>
      <c r="E59" s="5">
        <v>11</v>
      </c>
      <c r="F59" s="4">
        <f t="shared" si="2"/>
        <v>505</v>
      </c>
    </row>
    <row r="60" spans="3:6" ht="14.25" customHeight="1" thickBot="1">
      <c r="C60" s="3" t="s">
        <v>53</v>
      </c>
      <c r="D60" s="5">
        <v>0</v>
      </c>
      <c r="E60" s="5">
        <v>0</v>
      </c>
      <c r="F60" s="4">
        <f t="shared" si="2"/>
        <v>0</v>
      </c>
    </row>
    <row r="61" spans="3:6" ht="23.25" customHeight="1" thickBot="1">
      <c r="C61" s="3" t="s">
        <v>62</v>
      </c>
      <c r="D61" s="5">
        <v>469</v>
      </c>
      <c r="E61" s="5">
        <v>5</v>
      </c>
      <c r="F61" s="4">
        <f t="shared" si="2"/>
        <v>474</v>
      </c>
    </row>
    <row r="62" spans="3:6" ht="13.5" customHeight="1" thickBot="1">
      <c r="C62" s="3" t="s">
        <v>63</v>
      </c>
      <c r="D62" s="5">
        <v>19</v>
      </c>
      <c r="E62" s="5">
        <v>0</v>
      </c>
      <c r="F62" s="4">
        <f t="shared" si="2"/>
        <v>19</v>
      </c>
    </row>
    <row r="63" spans="3:6" ht="24" customHeight="1" thickBot="1">
      <c r="C63" s="3" t="s">
        <v>64</v>
      </c>
      <c r="D63" s="4">
        <v>3156</v>
      </c>
      <c r="E63" s="5">
        <v>218</v>
      </c>
      <c r="F63" s="4">
        <f t="shared" si="2"/>
        <v>3374</v>
      </c>
    </row>
    <row r="64" spans="3:6" ht="15.75" customHeight="1" thickBot="1">
      <c r="C64" s="3" t="s">
        <v>49</v>
      </c>
      <c r="D64" s="4">
        <v>1320</v>
      </c>
      <c r="E64" s="5">
        <v>184</v>
      </c>
      <c r="F64" s="4">
        <f t="shared" si="2"/>
        <v>1504</v>
      </c>
    </row>
    <row r="65" spans="3:6" ht="13.5" customHeight="1" thickBot="1">
      <c r="C65" s="3" t="s">
        <v>48</v>
      </c>
      <c r="D65" s="5">
        <v>230</v>
      </c>
      <c r="E65" s="5">
        <v>10</v>
      </c>
      <c r="F65" s="4">
        <f t="shared" si="2"/>
        <v>240</v>
      </c>
    </row>
    <row r="66" spans="3:6" ht="13.5" thickBot="1">
      <c r="C66" s="3" t="s">
        <v>46</v>
      </c>
      <c r="D66" s="5">
        <v>102</v>
      </c>
      <c r="E66" s="5">
        <v>10</v>
      </c>
      <c r="F66" s="4">
        <f t="shared" si="2"/>
        <v>112</v>
      </c>
    </row>
    <row r="67" spans="3:6" ht="24.75" customHeight="1" thickBot="1">
      <c r="C67" s="3" t="s">
        <v>67</v>
      </c>
      <c r="D67" s="5">
        <v>26</v>
      </c>
      <c r="E67" s="5">
        <v>1</v>
      </c>
      <c r="F67" s="4">
        <f t="shared" si="2"/>
        <v>27</v>
      </c>
    </row>
    <row r="68" spans="3:6" ht="25.5" customHeight="1" thickBot="1">
      <c r="C68" s="3" t="s">
        <v>47</v>
      </c>
      <c r="D68" s="5">
        <v>67</v>
      </c>
      <c r="E68" s="5">
        <v>8</v>
      </c>
      <c r="F68" s="4">
        <f t="shared" si="2"/>
        <v>75</v>
      </c>
    </row>
    <row r="69" spans="3:6" ht="12.75" customHeight="1" thickBot="1">
      <c r="C69" s="3" t="s">
        <v>65</v>
      </c>
      <c r="D69" s="5">
        <v>184</v>
      </c>
      <c r="E69" s="5">
        <v>5</v>
      </c>
      <c r="F69" s="4">
        <f t="shared" si="2"/>
        <v>189</v>
      </c>
    </row>
    <row r="70" spans="3:6" ht="14.25" customHeight="1" thickBot="1">
      <c r="C70" s="3" t="s">
        <v>57</v>
      </c>
      <c r="D70" s="5">
        <v>90</v>
      </c>
      <c r="E70" s="5">
        <v>14</v>
      </c>
      <c r="F70" s="4">
        <f t="shared" si="2"/>
        <v>104</v>
      </c>
    </row>
    <row r="71" spans="3:6" ht="13.5" thickBot="1">
      <c r="C71" s="3" t="s">
        <v>58</v>
      </c>
      <c r="D71" s="5">
        <v>43</v>
      </c>
      <c r="E71" s="5">
        <v>9</v>
      </c>
      <c r="F71" s="4">
        <f t="shared" si="2"/>
        <v>52</v>
      </c>
    </row>
    <row r="72" spans="3:6" ht="12" customHeight="1" thickBot="1">
      <c r="C72" s="3" t="s">
        <v>59</v>
      </c>
      <c r="D72" s="5">
        <v>0</v>
      </c>
      <c r="E72" s="5">
        <v>0</v>
      </c>
      <c r="F72" s="4">
        <f t="shared" si="2"/>
        <v>0</v>
      </c>
    </row>
    <row r="73" spans="3:6" ht="13.5" thickBot="1">
      <c r="C73" s="6" t="s">
        <v>2</v>
      </c>
      <c r="D73" s="7">
        <f>SUM(D56:D72)</f>
        <v>7350</v>
      </c>
      <c r="E73" s="7">
        <f>SUM(E56:E72)</f>
        <v>537</v>
      </c>
      <c r="F73" s="7">
        <f t="shared" si="2"/>
        <v>7887</v>
      </c>
    </row>
    <row r="74" ht="12.75">
      <c r="C74" s="9"/>
    </row>
    <row r="75" ht="12.75">
      <c r="C75" s="9"/>
    </row>
    <row r="76" ht="12.75">
      <c r="C76" s="9"/>
    </row>
    <row r="77" spans="3:6" ht="12.75">
      <c r="C77" s="118" t="s">
        <v>69</v>
      </c>
      <c r="D77" s="117"/>
      <c r="E77" s="117"/>
      <c r="F77" s="17"/>
    </row>
    <row r="78" ht="12.75">
      <c r="C78" s="9"/>
    </row>
    <row r="79" ht="12.75">
      <c r="C79" s="24"/>
    </row>
    <row r="80" spans="3:5" ht="12.75">
      <c r="C80" s="122"/>
      <c r="D80" s="25"/>
      <c r="E80" s="25"/>
    </row>
    <row r="81" spans="3:5" ht="12.75">
      <c r="C81" s="122"/>
      <c r="D81" s="25" t="s">
        <v>4</v>
      </c>
      <c r="E81" s="25" t="s">
        <v>5</v>
      </c>
    </row>
    <row r="82" spans="3:5" ht="12.75">
      <c r="C82" s="26"/>
      <c r="D82" s="123"/>
      <c r="E82" s="123"/>
    </row>
    <row r="83" spans="3:5" ht="19.5" customHeight="1">
      <c r="C83" s="26" t="s">
        <v>70</v>
      </c>
      <c r="D83" s="123"/>
      <c r="E83" s="123"/>
    </row>
    <row r="84" spans="3:5" ht="12.75">
      <c r="C84" s="26" t="s">
        <v>71</v>
      </c>
      <c r="D84" s="14"/>
      <c r="E84" s="14"/>
    </row>
    <row r="85" spans="3:5" ht="12.75">
      <c r="C85" s="26" t="s">
        <v>72</v>
      </c>
      <c r="D85" s="14"/>
      <c r="E85" s="14"/>
    </row>
    <row r="86" spans="3:5" ht="15" customHeight="1">
      <c r="C86" s="26" t="s">
        <v>73</v>
      </c>
      <c r="D86" s="14"/>
      <c r="E86" s="14"/>
    </row>
    <row r="87" spans="3:5" ht="15.75" customHeight="1">
      <c r="C87" s="26" t="s">
        <v>74</v>
      </c>
      <c r="D87" s="14"/>
      <c r="E87" s="14"/>
    </row>
    <row r="88" spans="3:5" ht="12.75">
      <c r="C88" s="25"/>
      <c r="D88" s="124"/>
      <c r="E88" s="124"/>
    </row>
    <row r="89" spans="3:5" ht="12.75">
      <c r="C89" s="25" t="s">
        <v>11</v>
      </c>
      <c r="D89" s="124"/>
      <c r="E89" s="124"/>
    </row>
    <row r="90" ht="15">
      <c r="C90" s="27"/>
    </row>
    <row r="91" spans="3:4" ht="15">
      <c r="C91" s="27"/>
      <c r="D91" s="81"/>
    </row>
  </sheetData>
  <mergeCells count="9">
    <mergeCell ref="C80:C81"/>
    <mergeCell ref="D82:D83"/>
    <mergeCell ref="E82:E83"/>
    <mergeCell ref="D88:D89"/>
    <mergeCell ref="E88:E89"/>
    <mergeCell ref="C5:F5"/>
    <mergeCell ref="C29:F29"/>
    <mergeCell ref="C53:F53"/>
    <mergeCell ref="C77:E77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3:E35"/>
  <sheetViews>
    <sheetView workbookViewId="0" topLeftCell="A1">
      <selection activeCell="C35" sqref="C35"/>
    </sheetView>
  </sheetViews>
  <sheetFormatPr defaultColWidth="11.421875" defaultRowHeight="12.75"/>
  <cols>
    <col min="3" max="3" width="18.421875" style="0" customWidth="1"/>
    <col min="4" max="4" width="13.57421875" style="0" customWidth="1"/>
  </cols>
  <sheetData>
    <row r="3" ht="12.75">
      <c r="C3" s="24" t="s">
        <v>135</v>
      </c>
    </row>
    <row r="5" ht="12.75">
      <c r="C5" s="24" t="s">
        <v>136</v>
      </c>
    </row>
    <row r="8" spans="3:5" ht="12.75">
      <c r="C8" s="119" t="s">
        <v>12</v>
      </c>
      <c r="D8" s="120"/>
      <c r="E8" s="120"/>
    </row>
    <row r="9" ht="18.75" thickBot="1">
      <c r="C9" s="15"/>
    </row>
    <row r="10" spans="3:5" ht="13.5" thickBot="1">
      <c r="C10" s="1" t="s">
        <v>75</v>
      </c>
      <c r="D10" s="2" t="s">
        <v>2</v>
      </c>
      <c r="E10" s="2" t="s">
        <v>3</v>
      </c>
    </row>
    <row r="11" spans="3:5" ht="13.5" thickBot="1">
      <c r="C11" s="3" t="s">
        <v>4</v>
      </c>
      <c r="D11" s="51">
        <v>18170</v>
      </c>
      <c r="E11" s="52">
        <v>92.25</v>
      </c>
    </row>
    <row r="12" spans="3:5" ht="13.5" thickBot="1">
      <c r="C12" s="3" t="s">
        <v>5</v>
      </c>
      <c r="D12" s="51">
        <v>1527</v>
      </c>
      <c r="E12" s="52">
        <v>7.75</v>
      </c>
    </row>
    <row r="13" spans="3:5" ht="13.5" thickBot="1">
      <c r="C13" s="55" t="s">
        <v>2</v>
      </c>
      <c r="D13" s="53">
        <f>SUM(D11:D12)</f>
        <v>19697</v>
      </c>
      <c r="E13" s="45">
        <v>100</v>
      </c>
    </row>
    <row r="14" ht="12.75">
      <c r="C14" s="9"/>
    </row>
    <row r="15" ht="12.75">
      <c r="C15" s="9"/>
    </row>
    <row r="16" ht="12.75">
      <c r="C16" s="9"/>
    </row>
    <row r="17" spans="3:5" ht="12.75">
      <c r="C17" s="118" t="s">
        <v>18</v>
      </c>
      <c r="D17" s="117"/>
      <c r="E17" s="117"/>
    </row>
    <row r="18" ht="12.75">
      <c r="C18" s="9"/>
    </row>
    <row r="19" ht="13.5" thickBot="1">
      <c r="C19" s="9"/>
    </row>
    <row r="20" spans="3:5" ht="13.5" thickBot="1">
      <c r="C20" s="28" t="s">
        <v>75</v>
      </c>
      <c r="D20" s="2" t="s">
        <v>2</v>
      </c>
      <c r="E20" s="2" t="s">
        <v>3</v>
      </c>
    </row>
    <row r="21" spans="3:5" ht="13.5" thickBot="1">
      <c r="C21" s="3" t="s">
        <v>4</v>
      </c>
      <c r="D21" s="51">
        <v>14333</v>
      </c>
      <c r="E21" s="52">
        <v>91.73</v>
      </c>
    </row>
    <row r="22" spans="3:5" ht="13.5" thickBot="1">
      <c r="C22" s="3" t="s">
        <v>5</v>
      </c>
      <c r="D22" s="51">
        <v>1292</v>
      </c>
      <c r="E22" s="52">
        <v>8.27</v>
      </c>
    </row>
    <row r="23" spans="3:5" ht="13.5" thickBot="1">
      <c r="C23" s="6" t="s">
        <v>2</v>
      </c>
      <c r="D23" s="53">
        <f>SUM(D21:D22)</f>
        <v>15625</v>
      </c>
      <c r="E23" s="45">
        <v>100</v>
      </c>
    </row>
    <row r="24" ht="12.75">
      <c r="C24" s="9"/>
    </row>
    <row r="25" ht="12.75">
      <c r="C25" s="9"/>
    </row>
    <row r="26" ht="12.75">
      <c r="C26" s="9"/>
    </row>
    <row r="27" spans="3:5" ht="12.75">
      <c r="C27" s="118" t="s">
        <v>19</v>
      </c>
      <c r="D27" s="117"/>
      <c r="E27" s="117"/>
    </row>
    <row r="28" ht="13.5" thickBot="1">
      <c r="C28" s="9"/>
    </row>
    <row r="29" spans="3:5" ht="13.5" thickBot="1">
      <c r="C29" s="28" t="s">
        <v>75</v>
      </c>
      <c r="D29" s="2" t="s">
        <v>2</v>
      </c>
      <c r="E29" s="2" t="s">
        <v>3</v>
      </c>
    </row>
    <row r="30" spans="3:5" ht="13.5" thickBot="1">
      <c r="C30" s="3" t="s">
        <v>4</v>
      </c>
      <c r="D30" s="51">
        <v>3837</v>
      </c>
      <c r="E30" s="52">
        <v>94.23</v>
      </c>
    </row>
    <row r="31" spans="3:5" ht="13.5" thickBot="1">
      <c r="C31" s="3" t="s">
        <v>5</v>
      </c>
      <c r="D31" s="52">
        <v>235</v>
      </c>
      <c r="E31" s="52">
        <v>5.77</v>
      </c>
    </row>
    <row r="32" spans="3:5" ht="13.5" thickBot="1">
      <c r="C32" s="6" t="s">
        <v>2</v>
      </c>
      <c r="D32" s="53">
        <f>SUM(D30:D31)</f>
        <v>4072</v>
      </c>
      <c r="E32" s="56">
        <v>100</v>
      </c>
    </row>
    <row r="33" ht="12.75">
      <c r="C33" s="9"/>
    </row>
    <row r="34" ht="18">
      <c r="C34" s="15"/>
    </row>
    <row r="35" ht="18">
      <c r="C35" s="113"/>
    </row>
  </sheetData>
  <mergeCells count="3">
    <mergeCell ref="C8:E8"/>
    <mergeCell ref="C17:E17"/>
    <mergeCell ref="C27:E2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benito</dc:creator>
  <cp:keywords/>
  <dc:description/>
  <cp:lastModifiedBy>francisco benito</cp:lastModifiedBy>
  <cp:lastPrinted>2015-02-26T16:56:05Z</cp:lastPrinted>
  <dcterms:created xsi:type="dcterms:W3CDTF">2013-02-11T10:55:37Z</dcterms:created>
  <dcterms:modified xsi:type="dcterms:W3CDTF">2015-03-06T09:48:28Z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