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8515" windowHeight="12525" tabRatio="816" activeTab="1"/>
  </bookViews>
  <sheets>
    <sheet name="TOTAL INFRACCIONES ADMINISTRA" sheetId="9" r:id="rId1"/>
    <sheet name="TOTAL INFRACCIONES PENALES" sheetId="11" r:id="rId2"/>
  </sheets>
  <definedNames>
    <definedName name="ANDALUCIA">'TOTAL INFRACCIONES PENALES'!$AI$34:$AI$42</definedName>
    <definedName name="ARAGÓN">'TOTAL INFRACCIONES PENALES'!$AM$34:$AM$36</definedName>
    <definedName name="_xlnm.Print_Area" localSheetId="0">'TOTAL INFRACCIONES ADMINISTRA'!$B$1:$G$42</definedName>
    <definedName name="_xlnm.Print_Area" localSheetId="1">'TOTAL INFRACCIONES PENALES'!$B$1:$N$62</definedName>
    <definedName name="ASTURIAS">'TOTAL INFRACCIONES PENALES'!$AS$34:$AS$35</definedName>
    <definedName name="BALEARES">'TOTAL INFRACCIONES PENALES'!$AU$34:$AU$35</definedName>
    <definedName name="CANARIAS">'TOTAL INFRACCIONES PENALES'!$AT$34:$AT$35</definedName>
    <definedName name="CANTABRIA">'TOTAL INFRACCIONES PENALES'!$AP$34</definedName>
    <definedName name="CASTILLA_LA_MANCHA">'TOTAL INFRACCIONES PENALES'!$AG$34:$AG$38</definedName>
    <definedName name="CASTILLA_Y_LEÓN">'TOTAL INFRACCIONES PENALES'!$AQ$34:$AQ$42</definedName>
    <definedName name="CATALUÑA">'TOTAL INFRACCIONES PENALES'!$AL$34:$AL$37</definedName>
    <definedName name="CEUTA">'TOTAL INFRACCIONES PENALES'!$AV$34</definedName>
    <definedName name="EXTREMADURA">'TOTAL INFRACCIONES PENALES'!$AH$34:$AH$35</definedName>
    <definedName name="GALICIA">'TOTAL INFRACCIONES PENALES'!$AR$34:$AR$37</definedName>
    <definedName name="LA_RIOJA">'TOTAL INFRACCIONES PENALES'!$AN$34</definedName>
    <definedName name="MADRID">'TOTAL INFRACCIONES PENALES'!$AF$34</definedName>
    <definedName name="MELILLA">'TOTAL INFRACCIONES PENALES'!$AW$34</definedName>
    <definedName name="MURCIA">'TOTAL INFRACCIONES PENALES'!$AJ$34</definedName>
    <definedName name="NAVARRA">'TOTAL INFRACCIONES PENALES'!$AO$34</definedName>
    <definedName name="VALENCIA">'TOTAL INFRACCIONES PENALES'!$AK$34:$AK$36</definedName>
    <definedName name="ZONAS">'TOTAL INFRACCIONES PENALES'!$AF$33:$AW$33</definedName>
  </definedNames>
  <calcPr calcId="144525"/>
</workbook>
</file>

<file path=xl/calcChain.xml><?xml version="1.0" encoding="utf-8"?>
<calcChain xmlns="http://schemas.openxmlformats.org/spreadsheetml/2006/main">
  <c r="M52" i="11" l="1"/>
  <c r="M60" i="11" s="1"/>
  <c r="G40" i="9" l="1"/>
  <c r="F14" i="9" l="1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13" i="9"/>
  <c r="F12" i="9"/>
  <c r="E52" i="11"/>
  <c r="E60" i="11" s="1"/>
  <c r="E41" i="11"/>
  <c r="E32" i="11"/>
  <c r="E28" i="11"/>
  <c r="E16" i="11"/>
  <c r="E42" i="11" l="1"/>
  <c r="E57" i="11" s="1"/>
  <c r="E62" i="11" s="1"/>
  <c r="H59" i="11"/>
  <c r="H56" i="11"/>
  <c r="H51" i="11"/>
  <c r="H50" i="11"/>
  <c r="H49" i="11"/>
  <c r="H48" i="11"/>
  <c r="H47" i="11"/>
  <c r="H46" i="11"/>
  <c r="H45" i="11"/>
  <c r="H44" i="11"/>
  <c r="H40" i="11"/>
  <c r="H39" i="11"/>
  <c r="H38" i="11"/>
  <c r="H37" i="11"/>
  <c r="H36" i="11"/>
  <c r="H35" i="11"/>
  <c r="H34" i="11"/>
  <c r="H33" i="11"/>
  <c r="H31" i="11"/>
  <c r="H30" i="11"/>
  <c r="H29" i="11"/>
  <c r="H27" i="11"/>
  <c r="H26" i="11"/>
  <c r="H25" i="11"/>
  <c r="H24" i="11"/>
  <c r="H23" i="11"/>
  <c r="H22" i="11"/>
  <c r="H21" i="11"/>
  <c r="H20" i="11"/>
  <c r="H19" i="11"/>
  <c r="H18" i="11"/>
  <c r="H17" i="11"/>
  <c r="H15" i="11"/>
  <c r="H14" i="11"/>
  <c r="H16" i="11" s="1"/>
  <c r="N59" i="11"/>
  <c r="N51" i="11"/>
  <c r="N50" i="11"/>
  <c r="N49" i="11"/>
  <c r="N48" i="11"/>
  <c r="N47" i="11"/>
  <c r="N46" i="11"/>
  <c r="N45" i="11"/>
  <c r="N44" i="11"/>
  <c r="N40" i="11"/>
  <c r="N39" i="11"/>
  <c r="N38" i="11"/>
  <c r="N37" i="11"/>
  <c r="N36" i="11"/>
  <c r="N35" i="11"/>
  <c r="N34" i="11"/>
  <c r="N31" i="11"/>
  <c r="N30" i="11"/>
  <c r="N27" i="11"/>
  <c r="N26" i="11"/>
  <c r="N24" i="11"/>
  <c r="N25" i="11"/>
  <c r="N23" i="11"/>
  <c r="N22" i="11"/>
  <c r="N21" i="11"/>
  <c r="N20" i="11"/>
  <c r="N19" i="11"/>
  <c r="N18" i="11"/>
  <c r="N17" i="11"/>
  <c r="L52" i="11"/>
  <c r="L60" i="11" s="1"/>
  <c r="K52" i="11"/>
  <c r="K60" i="11" s="1"/>
  <c r="J52" i="11"/>
  <c r="J60" i="11" s="1"/>
  <c r="I52" i="11"/>
  <c r="I60" i="11" s="1"/>
  <c r="G52" i="11"/>
  <c r="G60" i="11" s="1"/>
  <c r="F52" i="11"/>
  <c r="F60" i="11" s="1"/>
  <c r="M41" i="11"/>
  <c r="L41" i="11"/>
  <c r="K41" i="11"/>
  <c r="J41" i="11"/>
  <c r="G41" i="11"/>
  <c r="F41" i="11"/>
  <c r="M32" i="11"/>
  <c r="L32" i="11"/>
  <c r="K32" i="11"/>
  <c r="J32" i="11"/>
  <c r="G32" i="11"/>
  <c r="F32" i="11"/>
  <c r="M28" i="11"/>
  <c r="L28" i="11"/>
  <c r="K28" i="11"/>
  <c r="J28" i="11"/>
  <c r="G28" i="11"/>
  <c r="F28" i="11"/>
  <c r="N15" i="11"/>
  <c r="N14" i="11"/>
  <c r="M16" i="11"/>
  <c r="L16" i="11"/>
  <c r="K16" i="11"/>
  <c r="J16" i="11"/>
  <c r="G16" i="11"/>
  <c r="F16" i="11"/>
  <c r="N29" i="11"/>
  <c r="N33" i="11"/>
  <c r="N56" i="11"/>
  <c r="I28" i="11"/>
  <c r="I57" i="11"/>
  <c r="N60" i="11" l="1"/>
  <c r="H60" i="11"/>
  <c r="E54" i="11"/>
  <c r="H52" i="11"/>
  <c r="N41" i="11"/>
  <c r="J42" i="11"/>
  <c r="H41" i="11"/>
  <c r="H32" i="11"/>
  <c r="N52" i="11"/>
  <c r="N32" i="11"/>
  <c r="M42" i="11"/>
  <c r="G42" i="11"/>
  <c r="G57" i="11" s="1"/>
  <c r="L42" i="11"/>
  <c r="K42" i="11"/>
  <c r="H28" i="11"/>
  <c r="N28" i="11"/>
  <c r="N16" i="11"/>
  <c r="F42" i="11"/>
  <c r="I54" i="11"/>
  <c r="I62" i="11" s="1"/>
  <c r="F54" i="11" l="1"/>
  <c r="F57" i="11"/>
  <c r="F62" i="11" s="1"/>
  <c r="M54" i="11"/>
  <c r="M57" i="11"/>
  <c r="M62" i="11" s="1"/>
  <c r="K54" i="11"/>
  <c r="K57" i="11"/>
  <c r="K62" i="11" s="1"/>
  <c r="J54" i="11"/>
  <c r="J57" i="11"/>
  <c r="L54" i="11"/>
  <c r="L57" i="11"/>
  <c r="L62" i="11" s="1"/>
  <c r="G62" i="11"/>
  <c r="G54" i="11"/>
  <c r="H42" i="11"/>
  <c r="H54" i="11" s="1"/>
  <c r="N42" i="11"/>
  <c r="N54" i="11" s="1"/>
  <c r="G38" i="9"/>
  <c r="G42" i="9" s="1"/>
  <c r="E38" i="9"/>
  <c r="H57" i="11" l="1"/>
  <c r="H62" i="11" s="1"/>
  <c r="N57" i="11"/>
  <c r="N62" i="11" s="1"/>
  <c r="J62" i="11"/>
  <c r="E42" i="9"/>
  <c r="F38" i="9"/>
  <c r="D42" i="9"/>
</calcChain>
</file>

<file path=xl/sharedStrings.xml><?xml version="1.0" encoding="utf-8"?>
<sst xmlns="http://schemas.openxmlformats.org/spreadsheetml/2006/main" count="491" uniqueCount="186">
  <si>
    <t>Infracción  a la normativa sobre sanidad animal y epizootias</t>
  </si>
  <si>
    <t>Otra infracción a normativa sobre sanidad y medio ambiente</t>
  </si>
  <si>
    <t>Infracción a la normativa sobre sobre vías pecuarias</t>
  </si>
  <si>
    <t>Infracción a la normativa sobre acampadas y alojamientos turisticos</t>
  </si>
  <si>
    <t>Infracción a la normativa sobre actividades clasificadas</t>
  </si>
  <si>
    <t>Infracción a la normativa sobre aguas</t>
  </si>
  <si>
    <t>Infracción a la normativa sobre alimentos</t>
  </si>
  <si>
    <t>Infracción a la normativa sobre animales de compañía</t>
  </si>
  <si>
    <t>Infracción a la normativa sobre animales peligrosos</t>
  </si>
  <si>
    <t>Infracción a la normativa sobre caza</t>
  </si>
  <si>
    <t>Infracción a la normativa sobre contaminación acústica o ruido</t>
  </si>
  <si>
    <t>Infracción a la normativa sobre contaminación atmosférica</t>
  </si>
  <si>
    <t>Infracción a la normativa sobre costas</t>
  </si>
  <si>
    <t>Infracción a la normativa sobre espacios naturales, flora y fauna</t>
  </si>
  <si>
    <t>Infracción a la normativa sobre mataderos e industrias cárnicas</t>
  </si>
  <si>
    <t>Infracción a la normativa sobre minas</t>
  </si>
  <si>
    <t>Infracción a la normativa sobre montes</t>
  </si>
  <si>
    <t>Infracción a la normativa sobre pesca</t>
  </si>
  <si>
    <t>Infracción a la normativa sobre razas caninas  peligrosas</t>
  </si>
  <si>
    <t>Infracción a la normativa sobre residuos y vertidos</t>
  </si>
  <si>
    <t>Infracción a la normativa sobre sanidad pública y medicamentos</t>
  </si>
  <si>
    <t>Infracción a la normativa sobre sanidad vegetal y fitosanitarios</t>
  </si>
  <si>
    <t>Infracción a la normativa sobre urbanismo y ordenación del territorio</t>
  </si>
  <si>
    <t>TOTAL</t>
  </si>
  <si>
    <t>DIRECCIÓN GENERAL DE LA GUARDIA CIVIL</t>
  </si>
  <si>
    <t>COMANDANCIA DE:</t>
  </si>
  <si>
    <t>DETENIDOS</t>
  </si>
  <si>
    <t>IMPUTADOS</t>
  </si>
  <si>
    <t>TIPO DE INFRACCIÓN</t>
  </si>
  <si>
    <t>Infracción a la normativa sobre importación, exportación, comercio, tenencia o circulación de especímenes, de fauna y flora silvestres protegidas en CITES, sus partes y productos</t>
  </si>
  <si>
    <t>Nº INFRACCIONES SEPRONA</t>
  </si>
  <si>
    <t>ZONA DE:</t>
  </si>
  <si>
    <t>Dirección Adjunta Operativa</t>
  </si>
  <si>
    <t>Jefatura del Servicio de Protección de la Naturaleza</t>
  </si>
  <si>
    <t>Mando de Operaciones</t>
  </si>
  <si>
    <t>Infracción por sacar del territorio nacional bienes del Patrimonio Histórico o cultural español</t>
  </si>
  <si>
    <t>TOTAL INFRACCIONES</t>
  </si>
  <si>
    <r>
      <t xml:space="preserve">Otra infracción a normativa </t>
    </r>
    <r>
      <rPr>
        <b/>
        <sz val="12"/>
        <color theme="1"/>
        <rFont val="Calibri"/>
        <family val="2"/>
        <scheme val="minor"/>
      </rPr>
      <t>No medioambiental</t>
    </r>
  </si>
  <si>
    <t>DELITOS CONTRA LAS LEYES PENALES ESPECIALES</t>
  </si>
  <si>
    <t>DELITOS RELATIVOS A LA ORDENACION DEL TERRITORIO Y A LA PROTECCION DEL PATRIMONIO HISTÓRICO Y DEL MEDIO AMBIENTE</t>
  </si>
  <si>
    <t>DELITOS CONTRA LA SEGURIDAD COLECTIVA</t>
  </si>
  <si>
    <t>FALTAS RELATIVAS AL MEDIO AMBIENTE</t>
  </si>
  <si>
    <t>DETENIDOS SEPRONA</t>
  </si>
  <si>
    <t>IMPUTADOS SEPRONA</t>
  </si>
  <si>
    <t>TOTAL DELITOS</t>
  </si>
  <si>
    <t>TOTAL FALTAS</t>
  </si>
  <si>
    <t>DELITO DE CONTRABANDO DE OBRAS DE ARTE Y OBJETOS DE PATRIMONIO HISTÓRICO</t>
  </si>
  <si>
    <t>DELITO DE CONTRABANDO</t>
  </si>
  <si>
    <t>DELITO URBANÍSTICO</t>
  </si>
  <si>
    <t>DELITO CONTRA EL PATRIMONIO HISTÓRICO</t>
  </si>
  <si>
    <t>DELITO GENÉRICO CONTRA  ORDENACION DEL TERRITORIO, PROTECCIÓN DEL PATRIMONIO HISTÓRICO Y MEDIO AMBIENTE</t>
  </si>
  <si>
    <t>DELITO DE CAZA</t>
  </si>
  <si>
    <t>DELITO DE PESCA</t>
  </si>
  <si>
    <t>MALTRATO O ABANDONO DE ANIMALES DOMÉSTICOS</t>
  </si>
  <si>
    <t>EMISIONES CONTAMINANTES A LA ATMÓSFERA, SUELO O AGUAS</t>
  </si>
  <si>
    <t>DEPÓSITO O VERTIDO DE RESIDUOS TÓXICOS O PELIGROSOS</t>
  </si>
  <si>
    <t>OTROS DELITOS CONTRA LOS RECURSOS NATURALES Y EL MEDIO AMBIENTE</t>
  </si>
  <si>
    <t>OTROS DELITOS RELATIVOS A LA PROTECCIÓN DE LA FLORA Y FAUNA</t>
  </si>
  <si>
    <t>DELITO DE INCENDIO FORESTAL</t>
  </si>
  <si>
    <t>DELITO RELATIVO A LA ENERGÍA NUCLEAR Y A LAS RADIACIONES IONIZANTES</t>
  </si>
  <si>
    <t>OTRO DELITO DE RIESGO CATASTRÓFICO</t>
  </si>
  <si>
    <t>DELITO RELATIVO A LA PROPIEDAD INDUSTRIAL</t>
  </si>
  <si>
    <t>DISTRACCION DE AGUAS PÚBLICAS DE USO PÚBLICO</t>
  </si>
  <si>
    <t>DEFRAUDACIÓN DE FLUIDO ELÉCTRICO Y ANÁLOGAS</t>
  </si>
  <si>
    <t>INFRACCIÓN PENAL DE LAS NORMAS DE SEGURIDAD SOBRE ACTIVIDADES PELIGROSAS</t>
  </si>
  <si>
    <t>DESCUIDO DE ANIMALES FEROCES O DAÑINOS</t>
  </si>
  <si>
    <t>FALTA CONTRA EL PATRIMONIO HISTÓRICO</t>
  </si>
  <si>
    <t>FALTA CONTRA LA FLORA Y LA FAUNA</t>
  </si>
  <si>
    <t>FALTA DE DEFRAUDACIÓN DE FLUIDO ELÉCTRICO Y ANÁLOGO</t>
  </si>
  <si>
    <t>FALTA DE ALTERACIÓN DE TÉRMINOS Y LINDES, SEÑALES O MOJONES</t>
  </si>
  <si>
    <t xml:space="preserve">FALTA DE DISTRACCIÓN DE AGUAS DE USO PÚBLICO </t>
  </si>
  <si>
    <t>TOTAL DETENIDOS E IMPUTADOS</t>
  </si>
  <si>
    <t>TOTAL DELITOS MEDIO AMBIENTE</t>
  </si>
  <si>
    <t>DETENIDOS RESTO UNIDADES</t>
  </si>
  <si>
    <t>IMPUTADOS RESTO UNIDADES</t>
  </si>
  <si>
    <t>TRÁFICO ILEGAL DE ESPECIES PROTEGIDAS O EN PELIGRO DE EXTINCIÓN</t>
  </si>
  <si>
    <t>Nº INFRACCIONES RESTO DE UNIDADES</t>
  </si>
  <si>
    <t>DELITO CONTRA LA SALUD PUBLICA CON SUSTANCIAS NOCIVAS O PRODUCTOS QUÍMICOS</t>
  </si>
  <si>
    <t>DELITO CONTRA LA SALUD PÚBLICA CON MEDICAMENTOS</t>
  </si>
  <si>
    <t>DELITO CONTRA LA SALUD PÚBLICA CON PRODUCTOS ALIMENTICIOS</t>
  </si>
  <si>
    <t>INFRACCIONES ADMNISTRATIVAS RELACIONADAS CON EL MEDIO AMBIENTE</t>
  </si>
  <si>
    <t>TOTAL INFRACCIONES MEDIOAMBIENTALES</t>
  </si>
  <si>
    <t>OTRAS FALTAS CON INTERVENCIÓN DEL SEPRONA</t>
  </si>
  <si>
    <t>FALTA RELATIVA A LA PROPIEDAD INDUSTRIAL</t>
  </si>
  <si>
    <t>OTROS DELITOS CON INTERVENCIÓN DEL SEPRONA</t>
  </si>
  <si>
    <t>NOVIEMBRE</t>
  </si>
  <si>
    <t>MÁLAGA</t>
  </si>
  <si>
    <t>ANDALUCIA</t>
  </si>
  <si>
    <t>OTROS DELITOS VINCULADOS A ACTUACIONES RELACIONADAS CON EL MEDIO AMBIENTE</t>
  </si>
  <si>
    <t>OTROS RELACIONADOS AL MEDIO AMBIENTE</t>
  </si>
  <si>
    <t>TOTAL INFRACCIONES PENALES RELACIONADAS CON EL MEDIO AMBIENTE</t>
  </si>
  <si>
    <t>TOTAL FALTAS RELATIVAS AL MEDIO AMBIENTE</t>
  </si>
  <si>
    <t xml:space="preserve">TOTAL INFRACCIONES PENALES </t>
  </si>
  <si>
    <t>MADRID</t>
  </si>
  <si>
    <t>TOLEDO</t>
  </si>
  <si>
    <t>CIUDAD REAL</t>
  </si>
  <si>
    <t>GUADALAJARA</t>
  </si>
  <si>
    <t>CUENCA</t>
  </si>
  <si>
    <t>ALBACETE</t>
  </si>
  <si>
    <t>BADAJOZ</t>
  </si>
  <si>
    <t>CÁCERES</t>
  </si>
  <si>
    <t>GRANADA</t>
  </si>
  <si>
    <t>ALMERIA</t>
  </si>
  <si>
    <t>JAÉN</t>
  </si>
  <si>
    <t>HUELVA</t>
  </si>
  <si>
    <t>CÓRDOBA</t>
  </si>
  <si>
    <t>SEVILLA</t>
  </si>
  <si>
    <t>CÁDIZ</t>
  </si>
  <si>
    <t>ALGECIRAS</t>
  </si>
  <si>
    <t>MURCIA</t>
  </si>
  <si>
    <t>VALENCIA</t>
  </si>
  <si>
    <t>CASTELLÓN</t>
  </si>
  <si>
    <t>ALICANTE</t>
  </si>
  <si>
    <t>BARCELONA</t>
  </si>
  <si>
    <t>GERONA</t>
  </si>
  <si>
    <t>TARRAGONA</t>
  </si>
  <si>
    <t>LÉRIDA</t>
  </si>
  <si>
    <t>ZARAGOZA</t>
  </si>
  <si>
    <t>HUESCA</t>
  </si>
  <si>
    <t>TERUEL</t>
  </si>
  <si>
    <t>LOGROÑO</t>
  </si>
  <si>
    <t>PAMPLONA</t>
  </si>
  <si>
    <t>SANTANDER</t>
  </si>
  <si>
    <t>LEÓN</t>
  </si>
  <si>
    <t>SALAMANCA</t>
  </si>
  <si>
    <t>ZAMORA</t>
  </si>
  <si>
    <t>VALLADOLID</t>
  </si>
  <si>
    <t>PALENCIA</t>
  </si>
  <si>
    <t>SEGOVIA</t>
  </si>
  <si>
    <t>ÁVILA</t>
  </si>
  <si>
    <t>BURGOS</t>
  </si>
  <si>
    <t>SORIA</t>
  </si>
  <si>
    <t>A CORUÑA</t>
  </si>
  <si>
    <t>LUGO</t>
  </si>
  <si>
    <t>OURENSE</t>
  </si>
  <si>
    <t>PONTEVEDRA</t>
  </si>
  <si>
    <t>OVIEDO</t>
  </si>
  <si>
    <t>GIJÓN</t>
  </si>
  <si>
    <t>SANTA CRUZ DE TENERIFE</t>
  </si>
  <si>
    <t>PALMAS DE GRAN CANARIA</t>
  </si>
  <si>
    <t>PALMA DE MALLORCA</t>
  </si>
  <si>
    <t>MELILLA</t>
  </si>
  <si>
    <t>CEUTA</t>
  </si>
  <si>
    <t>COMANDANCIAS</t>
  </si>
  <si>
    <t>ZONAS</t>
  </si>
  <si>
    <t>CASTILLA LA MANCHA</t>
  </si>
  <si>
    <t>EXTREMADURA</t>
  </si>
  <si>
    <t>CATALUÑA</t>
  </si>
  <si>
    <t>ARAGÓN</t>
  </si>
  <si>
    <t>LA RIOJA</t>
  </si>
  <si>
    <t>NAVARRA</t>
  </si>
  <si>
    <t>CANTABRIA</t>
  </si>
  <si>
    <t>CASTILLA Y LEÓN</t>
  </si>
  <si>
    <t>ASTURIAS</t>
  </si>
  <si>
    <t>GALICIA</t>
  </si>
  <si>
    <t>CANARIAS</t>
  </si>
  <si>
    <t>BALEARES</t>
  </si>
  <si>
    <t>AÑOS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</si>
  <si>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</si>
  <si>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</si>
  <si>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</si>
  <si>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</si>
  <si>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</si>
  <si>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</si>
  <si>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</si>
  <si>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</si>
  <si>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</si>
  <si>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</si>
  <si>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</si>
  <si>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</si>
  <si>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>LERIDA</t>
  </si>
  <si>
    <t>CASTILLA_LA_MANCHA</t>
  </si>
  <si>
    <t>LA_RIOJA</t>
  </si>
  <si>
    <t>CASTILLA_Y_LEÓN</t>
  </si>
  <si>
    <t>CASTILLA_ LA_ MANCHA</t>
  </si>
  <si>
    <t xml:space="preserve">Infracción a normativa sobre patrimonio histórico o cultural </t>
  </si>
  <si>
    <t>INFRACCIONES PENALES RELACIONADAS CON EL MEDIO AMBIENTE</t>
  </si>
  <si>
    <t>AÑO:</t>
  </si>
  <si>
    <t>MES:</t>
  </si>
  <si>
    <t>CONOCIDAS</t>
  </si>
  <si>
    <t>ESCLARECIDAS SEPRONA</t>
  </si>
  <si>
    <t>ESCLARECIDAS RESTO UNIDADES</t>
  </si>
  <si>
    <t>ESCLARECIDAS</t>
  </si>
  <si>
    <t>TOTAL ESCLARECIDAS</t>
  </si>
  <si>
    <t>ENE-DIC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</si>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</sst>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u/>
      <sz val="25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sz val="18"/>
      <name val="Arial"/>
      <family val="2"/>
    </font>
    <font>
      <b/>
      <sz val="14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Calibri"/>
      <family val="2"/>
      <scheme val="minor"/>
    </font>
    <font>
      <b/>
      <sz val="16"/>
      <name val="Arial"/>
      <family val="2"/>
    </font>
    <font>
      <b/>
      <sz val="15"/>
      <name val="Arial"/>
      <family val="2"/>
    </font>
    <font>
      <sz val="20"/>
      <color theme="0" tint="-4.9989318521683403E-2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sz val="16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darkUp">
        <bgColor theme="9" tint="0.79995117038483843"/>
      </patternFill>
    </fill>
    <fill>
      <patternFill patternType="solid">
        <fgColor theme="9" tint="0.79992065187536243"/>
        <bgColor indexed="64"/>
      </patternFill>
    </fill>
    <fill>
      <patternFill patternType="darkUp"/>
    </fill>
  </fills>
  <borders count="1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thick">
        <color auto="1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auto="1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ouble">
        <color auto="1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double">
        <color indexed="64"/>
      </top>
      <bottom style="thick">
        <color auto="1"/>
      </bottom>
      <diagonal/>
    </border>
    <border>
      <left style="thick">
        <color auto="1"/>
      </left>
      <right/>
      <top style="double">
        <color indexed="64"/>
      </top>
      <bottom style="thick">
        <color auto="1"/>
      </bottom>
      <diagonal/>
    </border>
    <border>
      <left/>
      <right/>
      <top style="double">
        <color indexed="64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double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5" fillId="0" borderId="0" xfId="0" applyFont="1" applyProtection="1"/>
    <xf numFmtId="0" fontId="3" fillId="2" borderId="1" xfId="0" applyFont="1" applyFill="1" applyBorder="1" applyAlignment="1" applyProtection="1">
      <alignment horizontal="left" vertical="center"/>
    </xf>
    <xf numFmtId="164" fontId="0" fillId="0" borderId="0" xfId="0" applyNumberFormat="1" applyBorder="1"/>
    <xf numFmtId="0" fontId="9" fillId="0" borderId="0" xfId="0" applyFont="1" applyBorder="1" applyProtection="1"/>
    <xf numFmtId="0" fontId="10" fillId="0" borderId="0" xfId="0" applyFont="1" applyBorder="1" applyProtection="1"/>
    <xf numFmtId="0" fontId="11" fillId="0" borderId="0" xfId="0" applyFont="1" applyFill="1" applyBorder="1" applyAlignment="1" applyProtection="1">
      <alignment horizontal="center"/>
    </xf>
    <xf numFmtId="0" fontId="0" fillId="0" borderId="0" xfId="0" applyBorder="1"/>
    <xf numFmtId="0" fontId="14" fillId="0" borderId="7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9" fillId="9" borderId="5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Border="1" applyAlignment="1"/>
    <xf numFmtId="0" fontId="19" fillId="10" borderId="1" xfId="0" applyFont="1" applyFill="1" applyBorder="1" applyAlignment="1">
      <alignment horizontal="left" vertical="center" wrapText="1"/>
    </xf>
    <xf numFmtId="0" fontId="19" fillId="8" borderId="47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50" xfId="0" applyFont="1" applyBorder="1"/>
    <xf numFmtId="0" fontId="21" fillId="0" borderId="0" xfId="0" applyFont="1"/>
    <xf numFmtId="0" fontId="21" fillId="0" borderId="38" xfId="0" applyFont="1" applyBorder="1"/>
    <xf numFmtId="0" fontId="21" fillId="3" borderId="23" xfId="0" applyFont="1" applyFill="1" applyBorder="1"/>
    <xf numFmtId="0" fontId="21" fillId="3" borderId="28" xfId="0" applyFont="1" applyFill="1" applyBorder="1"/>
    <xf numFmtId="0" fontId="21" fillId="3" borderId="16" xfId="0" applyFont="1" applyFill="1" applyBorder="1"/>
    <xf numFmtId="0" fontId="21" fillId="3" borderId="13" xfId="0" applyFont="1" applyFill="1" applyBorder="1"/>
    <xf numFmtId="0" fontId="21" fillId="3" borderId="56" xfId="0" applyFont="1" applyFill="1" applyBorder="1"/>
    <xf numFmtId="1" fontId="22" fillId="6" borderId="69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 wrapText="1"/>
    </xf>
    <xf numFmtId="1" fontId="22" fillId="6" borderId="72" xfId="0" applyNumberFormat="1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horizontal="center" vertical="center" wrapText="1"/>
    </xf>
    <xf numFmtId="1" fontId="5" fillId="15" borderId="70" xfId="0" applyNumberFormat="1" applyFont="1" applyFill="1" applyBorder="1" applyAlignment="1">
      <alignment horizontal="center" vertical="center"/>
    </xf>
    <xf numFmtId="1" fontId="6" fillId="15" borderId="70" xfId="0" applyNumberFormat="1" applyFont="1" applyFill="1" applyBorder="1" applyAlignment="1">
      <alignment horizontal="center" vertical="center"/>
    </xf>
    <xf numFmtId="1" fontId="12" fillId="2" borderId="72" xfId="0" applyNumberFormat="1" applyFont="1" applyFill="1" applyBorder="1" applyAlignment="1">
      <alignment horizontal="center" vertical="center"/>
    </xf>
    <xf numFmtId="0" fontId="21" fillId="12" borderId="81" xfId="0" applyFont="1" applyFill="1" applyBorder="1"/>
    <xf numFmtId="0" fontId="21" fillId="12" borderId="82" xfId="0" applyFont="1" applyFill="1" applyBorder="1"/>
    <xf numFmtId="0" fontId="21" fillId="12" borderId="83" xfId="0" applyFont="1" applyFill="1" applyBorder="1"/>
    <xf numFmtId="0" fontId="21" fillId="12" borderId="66" xfId="0" applyFont="1" applyFill="1" applyBorder="1"/>
    <xf numFmtId="0" fontId="18" fillId="12" borderId="67" xfId="0" applyFont="1" applyFill="1" applyBorder="1" applyAlignment="1">
      <alignment horizontal="left" vertical="center"/>
    </xf>
    <xf numFmtId="0" fontId="23" fillId="0" borderId="0" xfId="0" applyFont="1"/>
    <xf numFmtId="0" fontId="21" fillId="3" borderId="84" xfId="0" applyFont="1" applyFill="1" applyBorder="1"/>
    <xf numFmtId="0" fontId="21" fillId="3" borderId="88" xfId="0" applyFont="1" applyFill="1" applyBorder="1"/>
    <xf numFmtId="0" fontId="21" fillId="3" borderId="32" xfId="0" applyFont="1" applyFill="1" applyBorder="1"/>
    <xf numFmtId="0" fontId="21" fillId="3" borderId="79" xfId="0" applyFont="1" applyFill="1" applyBorder="1"/>
    <xf numFmtId="0" fontId="27" fillId="12" borderId="66" xfId="0" applyFont="1" applyFill="1" applyBorder="1" applyAlignment="1">
      <alignment horizontal="left" vertical="center"/>
    </xf>
    <xf numFmtId="0" fontId="28" fillId="12" borderId="66" xfId="0" applyFont="1" applyFill="1" applyBorder="1" applyAlignment="1">
      <alignment horizontal="left" vertical="center"/>
    </xf>
    <xf numFmtId="0" fontId="21" fillId="11" borderId="46" xfId="0" applyFont="1" applyFill="1" applyBorder="1"/>
    <xf numFmtId="0" fontId="21" fillId="11" borderId="86" xfId="0" applyFont="1" applyFill="1" applyBorder="1"/>
    <xf numFmtId="0" fontId="21" fillId="11" borderId="20" xfId="0" applyFont="1" applyFill="1" applyBorder="1"/>
    <xf numFmtId="0" fontId="21" fillId="11" borderId="19" xfId="0" applyFont="1" applyFill="1" applyBorder="1"/>
    <xf numFmtId="0" fontId="4" fillId="11" borderId="93" xfId="0" applyFont="1" applyFill="1" applyBorder="1" applyAlignment="1">
      <alignment horizontal="left" vertical="center" wrapText="1"/>
    </xf>
    <xf numFmtId="0" fontId="21" fillId="11" borderId="93" xfId="0" applyFont="1" applyFill="1" applyBorder="1"/>
    <xf numFmtId="0" fontId="14" fillId="11" borderId="67" xfId="0" applyFont="1" applyFill="1" applyBorder="1" applyAlignment="1">
      <alignment horizontal="left" vertical="center"/>
    </xf>
    <xf numFmtId="0" fontId="21" fillId="11" borderId="67" xfId="0" applyFont="1" applyFill="1" applyBorder="1"/>
    <xf numFmtId="0" fontId="21" fillId="13" borderId="94" xfId="0" applyFont="1" applyFill="1" applyBorder="1"/>
    <xf numFmtId="0" fontId="21" fillId="11" borderId="48" xfId="0" applyFont="1" applyFill="1" applyBorder="1"/>
    <xf numFmtId="0" fontId="21" fillId="11" borderId="95" xfId="0" applyFont="1" applyFill="1" applyBorder="1"/>
    <xf numFmtId="0" fontId="21" fillId="11" borderId="96" xfId="0" applyFont="1" applyFill="1" applyBorder="1"/>
    <xf numFmtId="0" fontId="21" fillId="11" borderId="97" xfId="0" applyFont="1" applyFill="1" applyBorder="1"/>
    <xf numFmtId="0" fontId="21" fillId="11" borderId="98" xfId="0" applyFont="1" applyFill="1" applyBorder="1"/>
    <xf numFmtId="0" fontId="21" fillId="11" borderId="66" xfId="0" applyFont="1" applyFill="1" applyBorder="1"/>
    <xf numFmtId="0" fontId="21" fillId="11" borderId="81" xfId="0" applyFont="1" applyFill="1" applyBorder="1"/>
    <xf numFmtId="0" fontId="21" fillId="11" borderId="100" xfId="0" applyFont="1" applyFill="1" applyBorder="1"/>
    <xf numFmtId="0" fontId="21" fillId="11" borderId="82" xfId="0" applyFont="1" applyFill="1" applyBorder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1" fillId="0" borderId="54" xfId="0" applyFont="1" applyBorder="1" applyProtection="1">
      <protection locked="0"/>
    </xf>
    <xf numFmtId="0" fontId="21" fillId="0" borderId="53" xfId="0" applyFont="1" applyBorder="1" applyProtection="1">
      <protection locked="0"/>
    </xf>
    <xf numFmtId="0" fontId="21" fillId="0" borderId="49" xfId="0" applyFont="1" applyBorder="1" applyProtection="1">
      <protection locked="0"/>
    </xf>
    <xf numFmtId="0" fontId="21" fillId="0" borderId="55" xfId="0" applyFont="1" applyBorder="1" applyProtection="1">
      <protection locked="0"/>
    </xf>
    <xf numFmtId="0" fontId="21" fillId="0" borderId="27" xfId="0" applyFont="1" applyBorder="1" applyProtection="1">
      <protection locked="0"/>
    </xf>
    <xf numFmtId="0" fontId="21" fillId="0" borderId="15" xfId="0" applyFont="1" applyBorder="1" applyProtection="1">
      <protection locked="0"/>
    </xf>
    <xf numFmtId="0" fontId="21" fillId="0" borderId="41" xfId="0" applyFont="1" applyBorder="1" applyProtection="1">
      <protection locked="0"/>
    </xf>
    <xf numFmtId="0" fontId="21" fillId="0" borderId="12" xfId="0" applyFont="1" applyBorder="1" applyProtection="1">
      <protection locked="0"/>
    </xf>
    <xf numFmtId="0" fontId="21" fillId="0" borderId="22" xfId="0" applyFont="1" applyBorder="1" applyProtection="1">
      <protection locked="0"/>
    </xf>
    <xf numFmtId="0" fontId="21" fillId="0" borderId="26" xfId="0" applyFont="1" applyBorder="1" applyProtection="1">
      <protection locked="0"/>
    </xf>
    <xf numFmtId="0" fontId="21" fillId="0" borderId="14" xfId="0" applyFont="1" applyBorder="1" applyProtection="1">
      <protection locked="0"/>
    </xf>
    <xf numFmtId="0" fontId="21" fillId="0" borderId="11" xfId="0" applyFont="1" applyBorder="1" applyProtection="1">
      <protection locked="0"/>
    </xf>
    <xf numFmtId="0" fontId="21" fillId="0" borderId="56" xfId="0" applyFont="1" applyBorder="1" applyProtection="1">
      <protection locked="0"/>
    </xf>
    <xf numFmtId="0" fontId="21" fillId="0" borderId="18" xfId="0" applyFont="1" applyBorder="1" applyProtection="1">
      <protection locked="0"/>
    </xf>
    <xf numFmtId="0" fontId="21" fillId="0" borderId="32" xfId="0" applyFont="1" applyBorder="1" applyProtection="1">
      <protection locked="0"/>
    </xf>
    <xf numFmtId="0" fontId="21" fillId="0" borderId="29" xfId="0" applyFont="1" applyBorder="1" applyProtection="1">
      <protection locked="0"/>
    </xf>
    <xf numFmtId="0" fontId="21" fillId="0" borderId="10" xfId="0" applyFont="1" applyBorder="1" applyProtection="1">
      <protection locked="0"/>
    </xf>
    <xf numFmtId="0" fontId="21" fillId="0" borderId="4" xfId="0" applyFont="1" applyBorder="1" applyProtection="1">
      <protection locked="0"/>
    </xf>
    <xf numFmtId="0" fontId="21" fillId="0" borderId="17" xfId="0" applyFont="1" applyBorder="1" applyProtection="1">
      <protection locked="0"/>
    </xf>
    <xf numFmtId="0" fontId="21" fillId="3" borderId="24" xfId="0" applyFont="1" applyFill="1" applyBorder="1" applyProtection="1">
      <protection locked="0"/>
    </xf>
    <xf numFmtId="0" fontId="21" fillId="14" borderId="91" xfId="0" applyFont="1" applyFill="1" applyBorder="1" applyProtection="1">
      <protection locked="0"/>
    </xf>
    <xf numFmtId="0" fontId="21" fillId="14" borderId="92" xfId="0" applyFont="1" applyFill="1" applyBorder="1" applyProtection="1">
      <protection locked="0"/>
    </xf>
    <xf numFmtId="0" fontId="21" fillId="14" borderId="31" xfId="0" applyFont="1" applyFill="1" applyBorder="1" applyProtection="1">
      <protection locked="0"/>
    </xf>
    <xf numFmtId="0" fontId="21" fillId="3" borderId="34" xfId="0" applyFont="1" applyFill="1" applyBorder="1" applyProtection="1"/>
    <xf numFmtId="0" fontId="21" fillId="0" borderId="33" xfId="0" applyFont="1" applyBorder="1" applyProtection="1"/>
    <xf numFmtId="0" fontId="21" fillId="0" borderId="35" xfId="0" applyFont="1" applyBorder="1" applyProtection="1"/>
    <xf numFmtId="0" fontId="21" fillId="0" borderId="36" xfId="0" applyFont="1" applyBorder="1" applyProtection="1"/>
    <xf numFmtId="0" fontId="21" fillId="3" borderId="87" xfId="0" applyFont="1" applyFill="1" applyBorder="1" applyProtection="1"/>
    <xf numFmtId="0" fontId="20" fillId="0" borderId="7" xfId="0" applyFont="1" applyBorder="1" applyAlignment="1" applyProtection="1">
      <alignment horizontal="center" vertical="center" wrapText="1"/>
    </xf>
    <xf numFmtId="0" fontId="21" fillId="11" borderId="37" xfId="0" applyFont="1" applyFill="1" applyBorder="1" applyProtection="1"/>
    <xf numFmtId="0" fontId="21" fillId="12" borderId="76" xfId="0" applyFont="1" applyFill="1" applyBorder="1" applyProtection="1"/>
    <xf numFmtId="0" fontId="21" fillId="0" borderId="0" xfId="0" applyFont="1" applyProtection="1"/>
    <xf numFmtId="0" fontId="21" fillId="3" borderId="90" xfId="0" applyFont="1" applyFill="1" applyBorder="1" applyProtection="1"/>
    <xf numFmtId="0" fontId="21" fillId="11" borderId="99" xfId="0" applyFont="1" applyFill="1" applyBorder="1" applyProtection="1"/>
    <xf numFmtId="0" fontId="0" fillId="0" borderId="0" xfId="0" applyProtection="1"/>
    <xf numFmtId="0" fontId="21" fillId="11" borderId="76" xfId="0" applyFont="1" applyFill="1" applyBorder="1" applyProtection="1"/>
    <xf numFmtId="0" fontId="21" fillId="0" borderId="50" xfId="0" applyFont="1" applyBorder="1" applyProtection="1"/>
    <xf numFmtId="0" fontId="21" fillId="0" borderId="38" xfId="0" applyFont="1" applyBorder="1" applyProtection="1"/>
    <xf numFmtId="0" fontId="21" fillId="3" borderId="36" xfId="0" applyFont="1" applyFill="1" applyBorder="1" applyProtection="1"/>
    <xf numFmtId="0" fontId="23" fillId="0" borderId="0" xfId="0" applyFont="1" applyProtection="1"/>
    <xf numFmtId="0" fontId="21" fillId="11" borderId="58" xfId="0" applyFont="1" applyFill="1" applyBorder="1" applyProtection="1"/>
    <xf numFmtId="0" fontId="21" fillId="3" borderId="23" xfId="0" applyNumberFormat="1" applyFont="1" applyFill="1" applyBorder="1" applyProtection="1"/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71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78" xfId="0" applyNumberFormat="1" applyFont="1" applyBorder="1" applyAlignment="1" applyProtection="1">
      <alignment horizontal="center" vertical="center"/>
      <protection locked="0"/>
    </xf>
    <xf numFmtId="1" fontId="5" fillId="0" borderId="7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34" fillId="0" borderId="0" xfId="0" applyFont="1"/>
    <xf numFmtId="0" fontId="33" fillId="0" borderId="0" xfId="0" applyFont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9" fillId="9" borderId="93" xfId="0" applyFont="1" applyFill="1" applyBorder="1" applyAlignment="1">
      <alignment horizontal="center" vertical="center" wrapText="1"/>
    </xf>
    <xf numFmtId="0" fontId="19" fillId="9" borderId="96" xfId="0" applyFont="1" applyFill="1" applyBorder="1" applyAlignment="1">
      <alignment horizontal="center" vertical="center" wrapText="1"/>
    </xf>
    <xf numFmtId="0" fontId="19" fillId="9" borderId="101" xfId="0" applyFont="1" applyFill="1" applyBorder="1" applyAlignment="1">
      <alignment horizontal="center" vertical="center" wrapText="1"/>
    </xf>
    <xf numFmtId="0" fontId="19" fillId="9" borderId="95" xfId="0" applyFont="1" applyFill="1" applyBorder="1" applyAlignment="1">
      <alignment horizontal="center" vertical="center" wrapText="1"/>
    </xf>
    <xf numFmtId="1" fontId="5" fillId="0" borderId="74" xfId="0" applyNumberFormat="1" applyFont="1" applyBorder="1" applyAlignment="1" applyProtection="1">
      <alignment horizontal="center" vertical="center"/>
    </xf>
    <xf numFmtId="1" fontId="5" fillId="0" borderId="75" xfId="0" applyNumberFormat="1" applyFont="1" applyBorder="1" applyAlignment="1" applyProtection="1">
      <alignment horizontal="center" vertical="center"/>
    </xf>
    <xf numFmtId="1" fontId="12" fillId="2" borderId="70" xfId="0" applyNumberFormat="1" applyFont="1" applyFill="1" applyBorder="1" applyAlignment="1" applyProtection="1">
      <alignment horizontal="center" vertical="center"/>
    </xf>
    <xf numFmtId="1" fontId="5" fillId="0" borderId="63" xfId="0" applyNumberFormat="1" applyFont="1" applyBorder="1" applyAlignment="1" applyProtection="1">
      <alignment horizontal="center" vertical="center"/>
      <protection locked="0"/>
    </xf>
    <xf numFmtId="1" fontId="5" fillId="0" borderId="64" xfId="0" applyNumberFormat="1" applyFont="1" applyBorder="1" applyAlignment="1" applyProtection="1">
      <alignment horizontal="center" vertical="center"/>
      <protection locked="0"/>
    </xf>
    <xf numFmtId="1" fontId="5" fillId="0" borderId="65" xfId="0" applyNumberFormat="1" applyFont="1" applyBorder="1" applyAlignment="1" applyProtection="1">
      <alignment horizontal="center" vertical="center"/>
      <protection locked="0"/>
    </xf>
    <xf numFmtId="1" fontId="5" fillId="0" borderId="80" xfId="0" applyNumberFormat="1" applyFont="1" applyBorder="1" applyAlignment="1" applyProtection="1">
      <alignment horizontal="center" vertical="center"/>
      <protection locked="0"/>
    </xf>
    <xf numFmtId="1" fontId="12" fillId="2" borderId="69" xfId="0" applyNumberFormat="1" applyFont="1" applyFill="1" applyBorder="1" applyAlignment="1" applyProtection="1">
      <alignment horizontal="center" vertical="center"/>
    </xf>
    <xf numFmtId="1" fontId="5" fillId="0" borderId="69" xfId="0" applyNumberFormat="1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 vertical="center"/>
    </xf>
    <xf numFmtId="0" fontId="5" fillId="0" borderId="10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5" fillId="11" borderId="48" xfId="0" applyFont="1" applyFill="1" applyBorder="1" applyAlignment="1">
      <alignment horizontal="left" vertical="center" wrapText="1"/>
    </xf>
    <xf numFmtId="0" fontId="15" fillId="11" borderId="66" xfId="0" applyFont="1" applyFill="1" applyBorder="1" applyAlignment="1">
      <alignment horizontal="left" vertical="center"/>
    </xf>
    <xf numFmtId="0" fontId="14" fillId="0" borderId="107" xfId="0" applyFont="1" applyBorder="1" applyAlignment="1">
      <alignment horizontal="center" vertical="center" wrapText="1"/>
    </xf>
    <xf numFmtId="0" fontId="20" fillId="0" borderId="107" xfId="0" applyFont="1" applyBorder="1" applyAlignment="1">
      <alignment horizontal="center" vertical="center" wrapText="1"/>
    </xf>
    <xf numFmtId="0" fontId="20" fillId="0" borderId="107" xfId="0" applyFont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11" borderId="109" xfId="0" applyFont="1" applyFill="1" applyBorder="1"/>
    <xf numFmtId="0" fontId="21" fillId="11" borderId="111" xfId="0" applyFont="1" applyFill="1" applyBorder="1"/>
    <xf numFmtId="0" fontId="21" fillId="11" borderId="108" xfId="0" applyFont="1" applyFill="1" applyBorder="1" applyProtection="1"/>
    <xf numFmtId="0" fontId="21" fillId="11" borderId="112" xfId="0" applyFont="1" applyFill="1" applyBorder="1"/>
    <xf numFmtId="0" fontId="21" fillId="11" borderId="110" xfId="0" applyFont="1" applyFill="1" applyBorder="1"/>
    <xf numFmtId="0" fontId="24" fillId="0" borderId="1" xfId="0" applyFont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0" borderId="22" xfId="0" applyFont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55" xfId="0" applyFont="1" applyBorder="1" applyAlignment="1" applyProtection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/>
    </xf>
    <xf numFmtId="0" fontId="22" fillId="6" borderId="66" xfId="0" applyFont="1" applyFill="1" applyBorder="1" applyAlignment="1" applyProtection="1">
      <alignment vertical="center" wrapText="1"/>
    </xf>
    <xf numFmtId="0" fontId="22" fillId="6" borderId="67" xfId="0" applyFont="1" applyFill="1" applyBorder="1" applyAlignment="1">
      <alignment vertical="center" wrapText="1"/>
    </xf>
    <xf numFmtId="0" fontId="22" fillId="6" borderId="68" xfId="0" applyFont="1" applyFill="1" applyBorder="1" applyAlignment="1">
      <alignment vertical="center" wrapText="1"/>
    </xf>
    <xf numFmtId="0" fontId="4" fillId="0" borderId="56" xfId="0" applyFont="1" applyBorder="1" applyAlignment="1" applyProtection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4" fillId="0" borderId="66" xfId="0" applyFont="1" applyBorder="1" applyAlignment="1" applyProtection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2" borderId="66" xfId="0" applyFont="1" applyFill="1" applyBorder="1" applyAlignment="1" applyProtection="1">
      <alignment vertical="center" wrapText="1"/>
    </xf>
    <xf numFmtId="0" fontId="1" fillId="2" borderId="67" xfId="0" applyFont="1" applyFill="1" applyBorder="1" applyAlignment="1">
      <alignment vertical="center" wrapText="1"/>
    </xf>
    <xf numFmtId="0" fontId="1" fillId="2" borderId="68" xfId="0" applyFont="1" applyFill="1" applyBorder="1" applyAlignment="1">
      <alignment vertical="center" wrapText="1"/>
    </xf>
    <xf numFmtId="0" fontId="19" fillId="8" borderId="60" xfId="0" applyFont="1" applyFill="1" applyBorder="1" applyAlignment="1">
      <alignment horizontal="center" vertical="center" wrapText="1"/>
    </xf>
    <xf numFmtId="0" fontId="19" fillId="8" borderId="47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19" fillId="8" borderId="50" xfId="0" applyFont="1" applyFill="1" applyBorder="1" applyAlignment="1">
      <alignment horizontal="center" vertical="center" wrapText="1"/>
    </xf>
    <xf numFmtId="0" fontId="19" fillId="8" borderId="58" xfId="0" applyFont="1" applyFill="1" applyBorder="1" applyAlignment="1">
      <alignment horizontal="center" vertical="center" wrapText="1"/>
    </xf>
    <xf numFmtId="164" fontId="19" fillId="7" borderId="57" xfId="0" applyNumberFormat="1" applyFont="1" applyFill="1" applyBorder="1" applyAlignment="1">
      <alignment horizontal="center" vertical="center" wrapText="1"/>
    </xf>
    <xf numFmtId="0" fontId="19" fillId="7" borderId="39" xfId="0" applyFont="1" applyFill="1" applyBorder="1" applyAlignment="1">
      <alignment horizontal="center" vertical="center" wrapText="1"/>
    </xf>
    <xf numFmtId="0" fontId="19" fillId="7" borderId="5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19" fillId="7" borderId="24" xfId="0" applyFont="1" applyFill="1" applyBorder="1" applyAlignment="1">
      <alignment horizontal="center" vertical="center" wrapText="1"/>
    </xf>
    <xf numFmtId="0" fontId="19" fillId="7" borderId="61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19" fillId="7" borderId="40" xfId="0" applyFont="1" applyFill="1" applyBorder="1" applyAlignment="1">
      <alignment horizontal="center" vertical="center" wrapText="1"/>
    </xf>
    <xf numFmtId="0" fontId="15" fillId="0" borderId="10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left" vertical="center" wrapText="1"/>
    </xf>
    <xf numFmtId="0" fontId="0" fillId="0" borderId="52" xfId="0" applyBorder="1" applyAlignment="1">
      <alignment horizontal="left"/>
    </xf>
    <xf numFmtId="0" fontId="15" fillId="3" borderId="13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5" fillId="0" borderId="4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11" borderId="46" xfId="0" applyFont="1" applyFill="1" applyBorder="1" applyAlignment="1">
      <alignment horizontal="left" vertical="center" wrapText="1"/>
    </xf>
    <xf numFmtId="0" fontId="15" fillId="11" borderId="30" xfId="0" applyFont="1" applyFill="1" applyBorder="1" applyAlignment="1">
      <alignment horizontal="left" vertical="center" wrapText="1"/>
    </xf>
    <xf numFmtId="0" fontId="15" fillId="11" borderId="89" xfId="0" applyFont="1" applyFill="1" applyBorder="1" applyAlignment="1">
      <alignment horizontal="left" vertical="center" wrapText="1"/>
    </xf>
    <xf numFmtId="0" fontId="15" fillId="3" borderId="66" xfId="0" applyFont="1" applyFill="1" applyBorder="1" applyAlignment="1">
      <alignment horizontal="left" vertical="center" wrapText="1"/>
    </xf>
    <xf numFmtId="0" fontId="15" fillId="3" borderId="67" xfId="0" applyFont="1" applyFill="1" applyBorder="1" applyAlignment="1">
      <alignment horizontal="left" vertical="center" wrapText="1"/>
    </xf>
    <xf numFmtId="0" fontId="15" fillId="3" borderId="104" xfId="0" applyFont="1" applyFill="1" applyBorder="1" applyAlignment="1">
      <alignment horizontal="left" vertical="center" wrapText="1"/>
    </xf>
    <xf numFmtId="0" fontId="14" fillId="0" borderId="8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4" fillId="0" borderId="85" xfId="0" applyFont="1" applyBorder="1" applyAlignment="1">
      <alignment horizontal="left" vertical="center"/>
    </xf>
    <xf numFmtId="0" fontId="15" fillId="11" borderId="109" xfId="0" applyFont="1" applyFill="1" applyBorder="1" applyAlignment="1">
      <alignment horizontal="left" vertical="center" wrapText="1"/>
    </xf>
    <xf numFmtId="0" fontId="15" fillId="11" borderId="110" xfId="0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left" vertical="center" wrapText="1"/>
    </xf>
    <xf numFmtId="0" fontId="15" fillId="3" borderId="40" xfId="0" applyFont="1" applyFill="1" applyBorder="1" applyAlignment="1">
      <alignment horizontal="left" vertical="center" wrapText="1"/>
    </xf>
    <xf numFmtId="0" fontId="15" fillId="3" borderId="103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0" fillId="0" borderId="10" xfId="0" applyBorder="1"/>
    <xf numFmtId="0" fontId="14" fillId="0" borderId="3" xfId="0" applyFont="1" applyBorder="1" applyAlignment="1">
      <alignment vertical="center" wrapText="1"/>
    </xf>
    <xf numFmtId="0" fontId="0" fillId="0" borderId="4" xfId="0" applyBorder="1"/>
    <xf numFmtId="0" fontId="14" fillId="0" borderId="78" xfId="0" applyFont="1" applyBorder="1" applyAlignment="1">
      <alignment vertical="center" wrapText="1"/>
    </xf>
    <xf numFmtId="0" fontId="0" fillId="0" borderId="32" xfId="0" applyBorder="1"/>
    <xf numFmtId="0" fontId="15" fillId="0" borderId="44" xfId="0" applyFont="1" applyBorder="1" applyAlignment="1">
      <alignment horizontal="center" vertical="center" wrapText="1"/>
    </xf>
    <xf numFmtId="0" fontId="0" fillId="0" borderId="85" xfId="0" applyBorder="1" applyAlignment="1">
      <alignment horizontal="left"/>
    </xf>
    <xf numFmtId="0" fontId="15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5724524</xdr:colOff>
      <xdr:row>0</xdr:row>
      <xdr:rowOff>19050</xdr:rowOff>
    </xdr:from>
    <xdr:to>
      <xdr:col>3</xdr:col>
      <xdr:colOff>6466962</xdr:colOff>
      <xdr:row>3</xdr:row>
      <xdr:rowOff>204675</xdr:rowOff>
    </xdr:to>
    <xdr:pic>
      <xdr:nvPicPr>
        <xdr:cNvPr id="4" name="3 Imagen" descr="ESCUDO NUEV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599" y="19050"/>
          <a:ext cx="742438" cy="900000"/>
        </a:xfrm>
        <a:prstGeom prst="rect">
          <a:avLst/>
        </a:prstGeom>
      </xdr:spPr>
    </xdr:pic>
    <xdr:clientData/>
  </xdr:twoCellAnchor>
  <xdr:twoCellAnchor editAs="oneCell">
    <xdr:from>
      <xdr:col>3</xdr:col>
      <xdr:colOff>914400</xdr:colOff>
      <xdr:row>0</xdr:row>
      <xdr:rowOff>76200</xdr:rowOff>
    </xdr:from>
    <xdr:to>
      <xdr:col>3</xdr:col>
      <xdr:colOff>1595212</xdr:colOff>
      <xdr:row>4</xdr:row>
      <xdr:rowOff>23700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76200"/>
          <a:ext cx="680812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163288</xdr:colOff>
      <xdr:row>0</xdr:row>
      <xdr:rowOff>108857</xdr:rowOff>
    </xdr:from>
    <xdr:to>
      <xdr:col>9</xdr:col>
      <xdr:colOff>1055301</xdr:colOff>
      <xdr:row>4</xdr:row>
      <xdr:rowOff>45857</xdr:rowOff>
    </xdr:to>
    <xdr:pic>
      <xdr:nvPicPr>
        <xdr:cNvPr id="4" name="3 Imagen" descr="ESCUDO NUEV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35895" y="108857"/>
          <a:ext cx="892013" cy="10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299358</xdr:colOff>
      <xdr:row>0</xdr:row>
      <xdr:rowOff>136071</xdr:rowOff>
    </xdr:from>
    <xdr:to>
      <xdr:col>4</xdr:col>
      <xdr:colOff>1116332</xdr:colOff>
      <xdr:row>4</xdr:row>
      <xdr:rowOff>73071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9858" y="136071"/>
          <a:ext cx="816974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X105"/>
  <sheetViews>
    <sheetView topLeftCell="A19" zoomScaleNormal="100" workbookViewId="0">
      <selection activeCell="B36" sqref="B36:D36"/>
    </sheetView>
  </sheetViews>
  <sheetFormatPr baseColWidth="10" defaultRowHeight="15" x14ac:dyDescent="0.25"/>
  <cols>
    <col min="1" max="1" width="3.7109375" customWidth="1"/>
    <col min="2" max="2" width="24.5703125" customWidth="1"/>
    <col min="3" max="3" width="32.140625" customWidth="1"/>
    <col min="4" max="4" width="109.5703125" customWidth="1"/>
    <col min="5" max="7" width="19.140625" customWidth="1"/>
    <col min="8" max="8" width="13.140625" customWidth="1"/>
    <col min="9" max="9" width="66" bestFit="1" customWidth="1"/>
    <col min="10" max="10" width="15.7109375" customWidth="1"/>
  </cols>
  <sheetData>
    <row r="1" spans="2:7" ht="18.75" x14ac:dyDescent="0.3">
      <c r="B1" s="159" t="s">
        <v>24</v>
      </c>
      <c r="C1" s="159"/>
      <c r="D1" s="159"/>
      <c r="E1" s="159"/>
      <c r="F1" s="159"/>
      <c r="G1" s="159"/>
    </row>
    <row r="2" spans="2:7" ht="18.75" customHeight="1" x14ac:dyDescent="0.25">
      <c r="B2" s="160" t="s">
        <v>32</v>
      </c>
      <c r="C2" s="160"/>
      <c r="D2" s="160"/>
      <c r="E2" s="160"/>
      <c r="F2" s="160"/>
      <c r="G2" s="160"/>
    </row>
    <row r="3" spans="2:7" ht="18.75" customHeight="1" x14ac:dyDescent="0.25">
      <c r="B3" s="160" t="s">
        <v>34</v>
      </c>
      <c r="C3" s="160"/>
      <c r="D3" s="160"/>
      <c r="E3" s="160"/>
      <c r="F3" s="160"/>
      <c r="G3" s="160"/>
    </row>
    <row r="4" spans="2:7" ht="18.75" customHeight="1" x14ac:dyDescent="0.25">
      <c r="B4" s="161" t="s">
        <v>33</v>
      </c>
      <c r="C4" s="161"/>
      <c r="D4" s="161"/>
      <c r="E4" s="161"/>
      <c r="F4" s="161"/>
      <c r="G4" s="161"/>
    </row>
    <row r="5" spans="2:7" ht="18.75" x14ac:dyDescent="0.3">
      <c r="B5" s="4"/>
      <c r="C5" s="4"/>
      <c r="D5" s="5"/>
      <c r="E5" s="1"/>
    </row>
    <row r="6" spans="2:7" ht="24" customHeight="1" x14ac:dyDescent="0.25">
      <c r="B6" s="162" t="s">
        <v>80</v>
      </c>
      <c r="C6" s="162"/>
      <c r="D6" s="162"/>
      <c r="E6" s="162"/>
      <c r="F6" s="162"/>
      <c r="G6" s="162"/>
    </row>
    <row r="7" spans="2:7" ht="23.25" thickBot="1" x14ac:dyDescent="0.35">
      <c r="D7" s="6"/>
    </row>
    <row r="8" spans="2:7" ht="19.5" thickBot="1" x14ac:dyDescent="0.3">
      <c r="B8" s="135" t="s">
        <v>31</v>
      </c>
      <c r="C8" s="121"/>
      <c r="D8" s="137"/>
      <c r="F8" s="2" t="s">
        <v>177</v>
      </c>
      <c r="G8" s="121">
        <v>2015</v>
      </c>
    </row>
    <row r="9" spans="2:7" ht="19.5" thickBot="1" x14ac:dyDescent="0.3">
      <c r="B9" s="135" t="s">
        <v>25</v>
      </c>
      <c r="C9" s="136" t="s">
        <v>23</v>
      </c>
      <c r="D9" s="137"/>
      <c r="F9" s="2" t="s">
        <v>178</v>
      </c>
      <c r="G9" s="121" t="s">
        <v>184</v>
      </c>
    </row>
    <row r="10" spans="2:7" ht="23.25" customHeight="1" thickBot="1" x14ac:dyDescent="0.3"/>
    <row r="11" spans="2:7" ht="69" customHeight="1" thickTop="1" thickBot="1" x14ac:dyDescent="0.3">
      <c r="B11" s="150" t="s">
        <v>28</v>
      </c>
      <c r="C11" s="151"/>
      <c r="D11" s="152"/>
      <c r="E11" s="29" t="s">
        <v>30</v>
      </c>
      <c r="F11" s="31" t="s">
        <v>76</v>
      </c>
      <c r="G11" s="17" t="s">
        <v>36</v>
      </c>
    </row>
    <row r="12" spans="2:7" ht="24.95" customHeight="1" x14ac:dyDescent="0.25">
      <c r="B12" s="153" t="s">
        <v>35</v>
      </c>
      <c r="C12" s="154"/>
      <c r="D12" s="155"/>
      <c r="E12" s="111">
        <v>0</v>
      </c>
      <c r="F12" s="126">
        <f>G12-E12</f>
        <v>6</v>
      </c>
      <c r="G12" s="129">
        <v>6</v>
      </c>
    </row>
    <row r="13" spans="2:7" ht="24.95" customHeight="1" x14ac:dyDescent="0.25">
      <c r="B13" s="156" t="s">
        <v>29</v>
      </c>
      <c r="C13" s="157"/>
      <c r="D13" s="158"/>
      <c r="E13" s="112">
        <v>256</v>
      </c>
      <c r="F13" s="127">
        <f>G13-E13</f>
        <v>76</v>
      </c>
      <c r="G13" s="130">
        <v>332</v>
      </c>
    </row>
    <row r="14" spans="2:7" ht="24.95" customHeight="1" x14ac:dyDescent="0.25">
      <c r="B14" s="156" t="s">
        <v>3</v>
      </c>
      <c r="C14" s="157"/>
      <c r="D14" s="158">
        <v>0</v>
      </c>
      <c r="E14" s="112">
        <v>1298</v>
      </c>
      <c r="F14" s="127">
        <f t="shared" ref="F14:F37" si="0">G14-E14</f>
        <v>2332</v>
      </c>
      <c r="G14" s="130">
        <v>3630</v>
      </c>
    </row>
    <row r="15" spans="2:7" ht="24.95" customHeight="1" x14ac:dyDescent="0.25">
      <c r="B15" s="156" t="s">
        <v>4</v>
      </c>
      <c r="C15" s="157"/>
      <c r="D15" s="158">
        <v>0</v>
      </c>
      <c r="E15" s="113">
        <v>2609</v>
      </c>
      <c r="F15" s="127">
        <f t="shared" si="0"/>
        <v>111</v>
      </c>
      <c r="G15" s="131">
        <v>2720</v>
      </c>
    </row>
    <row r="16" spans="2:7" ht="24.95" customHeight="1" x14ac:dyDescent="0.25">
      <c r="B16" s="156" t="s">
        <v>5</v>
      </c>
      <c r="C16" s="157"/>
      <c r="D16" s="158">
        <v>0</v>
      </c>
      <c r="E16" s="113">
        <v>3496</v>
      </c>
      <c r="F16" s="127">
        <f t="shared" si="0"/>
        <v>589</v>
      </c>
      <c r="G16" s="131">
        <v>4085</v>
      </c>
    </row>
    <row r="17" spans="2:50" ht="24.95" customHeight="1" x14ac:dyDescent="0.25">
      <c r="B17" s="156" t="s">
        <v>6</v>
      </c>
      <c r="C17" s="157"/>
      <c r="D17" s="158">
        <v>0</v>
      </c>
      <c r="E17" s="113">
        <v>2850</v>
      </c>
      <c r="F17" s="127">
        <f t="shared" si="0"/>
        <v>1452</v>
      </c>
      <c r="G17" s="131">
        <v>4302</v>
      </c>
      <c r="K17" s="119" t="s">
        <v>93</v>
      </c>
      <c r="L17" s="119" t="s">
        <v>174</v>
      </c>
      <c r="M17" s="119" t="s">
        <v>146</v>
      </c>
      <c r="N17" s="119" t="s">
        <v>87</v>
      </c>
      <c r="O17" s="119" t="s">
        <v>109</v>
      </c>
      <c r="P17" s="119" t="s">
        <v>110</v>
      </c>
      <c r="Q17" s="119" t="s">
        <v>147</v>
      </c>
      <c r="R17" s="119" t="s">
        <v>148</v>
      </c>
      <c r="S17" s="119" t="s">
        <v>172</v>
      </c>
      <c r="T17" s="119" t="s">
        <v>150</v>
      </c>
      <c r="U17" s="119" t="s">
        <v>151</v>
      </c>
      <c r="V17" s="119" t="s">
        <v>173</v>
      </c>
      <c r="W17" s="119" t="s">
        <v>154</v>
      </c>
      <c r="X17" s="119" t="s">
        <v>153</v>
      </c>
      <c r="Y17" s="119" t="s">
        <v>155</v>
      </c>
      <c r="Z17" s="119" t="s">
        <v>156</v>
      </c>
      <c r="AA17" s="119" t="s">
        <v>142</v>
      </c>
      <c r="AB17" s="119" t="s">
        <v>141</v>
      </c>
      <c r="AC17" s="118"/>
    </row>
    <row r="18" spans="2:50" ht="24.95" customHeight="1" x14ac:dyDescent="0.25">
      <c r="B18" s="156" t="s">
        <v>7</v>
      </c>
      <c r="C18" s="157"/>
      <c r="D18" s="158">
        <v>0</v>
      </c>
      <c r="E18" s="113">
        <v>8518</v>
      </c>
      <c r="F18" s="127">
        <f t="shared" si="0"/>
        <v>2275</v>
      </c>
      <c r="G18" s="131">
        <v>10793</v>
      </c>
      <c r="K18" s="118" t="s">
        <v>93</v>
      </c>
      <c r="L18" s="118" t="s">
        <v>94</v>
      </c>
      <c r="M18" s="118" t="s">
        <v>100</v>
      </c>
      <c r="N18" s="118" t="s">
        <v>101</v>
      </c>
      <c r="O18" s="118" t="s">
        <v>109</v>
      </c>
      <c r="P18" s="118" t="s">
        <v>110</v>
      </c>
      <c r="Q18" s="118" t="s">
        <v>113</v>
      </c>
      <c r="R18" s="118" t="s">
        <v>117</v>
      </c>
      <c r="S18" s="118" t="s">
        <v>120</v>
      </c>
      <c r="T18" s="118" t="s">
        <v>121</v>
      </c>
      <c r="U18" s="118" t="s">
        <v>122</v>
      </c>
      <c r="V18" s="118" t="s">
        <v>123</v>
      </c>
      <c r="W18" s="118" t="s">
        <v>132</v>
      </c>
      <c r="X18" s="118" t="s">
        <v>136</v>
      </c>
      <c r="Y18" s="118" t="s">
        <v>138</v>
      </c>
      <c r="Z18" s="118" t="s">
        <v>156</v>
      </c>
      <c r="AA18" s="118" t="s">
        <v>142</v>
      </c>
      <c r="AB18" s="118" t="s">
        <v>141</v>
      </c>
      <c r="AC18" s="118"/>
    </row>
    <row r="19" spans="2:50" ht="24.95" customHeight="1" x14ac:dyDescent="0.25">
      <c r="B19" s="156" t="s">
        <v>8</v>
      </c>
      <c r="C19" s="157"/>
      <c r="D19" s="158">
        <v>0</v>
      </c>
      <c r="E19" s="113">
        <v>1764</v>
      </c>
      <c r="F19" s="127">
        <f t="shared" si="0"/>
        <v>2036</v>
      </c>
      <c r="G19" s="131">
        <v>3800</v>
      </c>
      <c r="K19" s="118"/>
      <c r="L19" s="118" t="s">
        <v>95</v>
      </c>
      <c r="M19" s="118" t="s">
        <v>99</v>
      </c>
      <c r="N19" s="118" t="s">
        <v>102</v>
      </c>
      <c r="O19" s="118"/>
      <c r="P19" s="118" t="s">
        <v>112</v>
      </c>
      <c r="Q19" s="118" t="s">
        <v>114</v>
      </c>
      <c r="R19" s="118" t="s">
        <v>119</v>
      </c>
      <c r="S19" s="118"/>
      <c r="T19" s="118"/>
      <c r="U19" s="118"/>
      <c r="V19" s="118" t="s">
        <v>124</v>
      </c>
      <c r="W19" s="118" t="s">
        <v>133</v>
      </c>
      <c r="X19" s="118" t="s">
        <v>137</v>
      </c>
      <c r="Y19" s="118" t="s">
        <v>139</v>
      </c>
      <c r="Z19" s="118"/>
      <c r="AA19" s="118"/>
      <c r="AB19" s="118"/>
      <c r="AC19" s="118"/>
    </row>
    <row r="20" spans="2:50" ht="24.95" customHeight="1" x14ac:dyDescent="0.25">
      <c r="B20" s="156" t="s">
        <v>9</v>
      </c>
      <c r="C20" s="157"/>
      <c r="D20" s="158">
        <v>0</v>
      </c>
      <c r="E20" s="113">
        <v>5999</v>
      </c>
      <c r="F20" s="127">
        <f t="shared" si="0"/>
        <v>3351</v>
      </c>
      <c r="G20" s="131">
        <v>9350</v>
      </c>
      <c r="K20" s="118"/>
      <c r="L20" s="118" t="s">
        <v>96</v>
      </c>
      <c r="M20" s="118"/>
      <c r="N20" s="118" t="s">
        <v>103</v>
      </c>
      <c r="O20" s="118"/>
      <c r="P20" s="118" t="s">
        <v>111</v>
      </c>
      <c r="Q20" s="118" t="s">
        <v>170</v>
      </c>
      <c r="R20" s="118" t="s">
        <v>118</v>
      </c>
      <c r="S20" s="118"/>
      <c r="T20" s="118"/>
      <c r="U20" s="118"/>
      <c r="V20" s="118" t="s">
        <v>126</v>
      </c>
      <c r="W20" s="118" t="s">
        <v>134</v>
      </c>
      <c r="X20" s="118"/>
      <c r="Y20" s="118"/>
      <c r="Z20" s="118"/>
      <c r="AA20" s="118"/>
      <c r="AB20" s="118"/>
      <c r="AC20" s="118"/>
    </row>
    <row r="21" spans="2:50" ht="24.95" customHeight="1" x14ac:dyDescent="0.25">
      <c r="B21" s="156" t="s">
        <v>10</v>
      </c>
      <c r="C21" s="157"/>
      <c r="D21" s="158">
        <v>0</v>
      </c>
      <c r="E21" s="113">
        <v>114</v>
      </c>
      <c r="F21" s="127">
        <f t="shared" si="0"/>
        <v>35</v>
      </c>
      <c r="G21" s="131">
        <v>149</v>
      </c>
      <c r="K21" s="118"/>
      <c r="L21" s="118" t="s">
        <v>97</v>
      </c>
      <c r="M21" s="118"/>
      <c r="N21" s="118" t="s">
        <v>104</v>
      </c>
      <c r="O21" s="118"/>
      <c r="P21" s="118"/>
      <c r="Q21" s="118" t="s">
        <v>115</v>
      </c>
      <c r="R21" s="118"/>
      <c r="S21" s="118"/>
      <c r="T21" s="118"/>
      <c r="U21" s="118"/>
      <c r="V21" s="118" t="s">
        <v>125</v>
      </c>
      <c r="W21" s="118" t="s">
        <v>135</v>
      </c>
      <c r="X21" s="118"/>
      <c r="Y21" s="118"/>
      <c r="Z21" s="118"/>
      <c r="AA21" s="118"/>
      <c r="AB21" s="118"/>
      <c r="AC21" s="118"/>
    </row>
    <row r="22" spans="2:50" ht="24.95" customHeight="1" x14ac:dyDescent="0.25">
      <c r="B22" s="156" t="s">
        <v>11</v>
      </c>
      <c r="C22" s="157"/>
      <c r="D22" s="158">
        <v>0</v>
      </c>
      <c r="E22" s="113">
        <v>305</v>
      </c>
      <c r="F22" s="127">
        <f t="shared" si="0"/>
        <v>55</v>
      </c>
      <c r="G22" s="131">
        <v>360</v>
      </c>
      <c r="K22" s="118"/>
      <c r="L22" s="118" t="s">
        <v>98</v>
      </c>
      <c r="M22" s="118"/>
      <c r="N22" s="118" t="s">
        <v>105</v>
      </c>
      <c r="O22" s="118"/>
      <c r="P22" s="118"/>
      <c r="Q22" s="118"/>
      <c r="R22" s="118"/>
      <c r="S22" s="118"/>
      <c r="T22" s="118"/>
      <c r="U22" s="118"/>
      <c r="V22" s="118" t="s">
        <v>127</v>
      </c>
      <c r="W22" s="118"/>
      <c r="X22" s="118"/>
      <c r="Y22" s="118"/>
      <c r="Z22" s="118"/>
      <c r="AA22" s="118"/>
      <c r="AB22" s="118"/>
      <c r="AC22" s="118"/>
    </row>
    <row r="23" spans="2:50" ht="24.95" customHeight="1" x14ac:dyDescent="0.25">
      <c r="B23" s="156" t="s">
        <v>12</v>
      </c>
      <c r="C23" s="157"/>
      <c r="D23" s="158">
        <v>0</v>
      </c>
      <c r="E23" s="113">
        <v>868</v>
      </c>
      <c r="F23" s="127">
        <f t="shared" si="0"/>
        <v>3142</v>
      </c>
      <c r="G23" s="131">
        <v>4010</v>
      </c>
      <c r="K23" s="118"/>
      <c r="L23" s="118"/>
      <c r="M23" s="118"/>
      <c r="N23" s="118" t="s">
        <v>106</v>
      </c>
      <c r="O23" s="118"/>
      <c r="P23" s="118"/>
      <c r="Q23" s="118"/>
      <c r="R23" s="118"/>
      <c r="S23" s="118"/>
      <c r="T23" s="118"/>
      <c r="U23" s="118"/>
      <c r="V23" s="118" t="s">
        <v>130</v>
      </c>
      <c r="W23" s="118"/>
      <c r="X23" s="118"/>
      <c r="Y23" s="118"/>
      <c r="Z23" s="118"/>
      <c r="AA23" s="118"/>
      <c r="AB23" s="118"/>
      <c r="AC23" s="118"/>
    </row>
    <row r="24" spans="2:50" ht="24.95" customHeight="1" x14ac:dyDescent="0.25">
      <c r="B24" s="156" t="s">
        <v>13</v>
      </c>
      <c r="C24" s="157"/>
      <c r="D24" s="158">
        <v>0</v>
      </c>
      <c r="E24" s="113">
        <v>2776</v>
      </c>
      <c r="F24" s="127">
        <f t="shared" si="0"/>
        <v>3138</v>
      </c>
      <c r="G24" s="131">
        <v>5914</v>
      </c>
      <c r="K24" s="118"/>
      <c r="L24" s="118"/>
      <c r="M24" s="118"/>
      <c r="N24" s="118" t="s">
        <v>107</v>
      </c>
      <c r="O24" s="118"/>
      <c r="P24" s="118"/>
      <c r="Q24" s="118"/>
      <c r="R24" s="118"/>
      <c r="S24" s="118"/>
      <c r="T24" s="118"/>
      <c r="U24" s="118"/>
      <c r="V24" s="118" t="s">
        <v>131</v>
      </c>
      <c r="W24" s="118"/>
      <c r="X24" s="118"/>
      <c r="Y24" s="118"/>
      <c r="Z24" s="118"/>
      <c r="AA24" s="118"/>
      <c r="AB24" s="118"/>
      <c r="AC24" s="118"/>
    </row>
    <row r="25" spans="2:50" ht="24.95" customHeight="1" x14ac:dyDescent="0.25">
      <c r="B25" s="156" t="s">
        <v>14</v>
      </c>
      <c r="C25" s="157"/>
      <c r="D25" s="158">
        <v>0</v>
      </c>
      <c r="E25" s="113">
        <v>41</v>
      </c>
      <c r="F25" s="127">
        <f t="shared" si="0"/>
        <v>6</v>
      </c>
      <c r="G25" s="131">
        <v>47</v>
      </c>
      <c r="K25" s="118"/>
      <c r="L25" s="118"/>
      <c r="M25" s="118"/>
      <c r="N25" s="118" t="s">
        <v>108</v>
      </c>
      <c r="O25" s="118"/>
      <c r="P25" s="118"/>
      <c r="Q25" s="118"/>
      <c r="R25" s="118"/>
      <c r="S25" s="118"/>
      <c r="T25" s="118"/>
      <c r="U25" s="118"/>
      <c r="V25" s="118" t="s">
        <v>129</v>
      </c>
      <c r="W25" s="118"/>
      <c r="X25" s="118"/>
      <c r="Y25" s="118"/>
      <c r="Z25" s="118"/>
      <c r="AA25" s="118"/>
      <c r="AB25" s="118"/>
      <c r="AC25" s="118"/>
    </row>
    <row r="26" spans="2:50" ht="24.95" customHeight="1" x14ac:dyDescent="0.25">
      <c r="B26" s="156" t="s">
        <v>15</v>
      </c>
      <c r="C26" s="157"/>
      <c r="D26" s="158">
        <v>0</v>
      </c>
      <c r="E26" s="113">
        <v>395</v>
      </c>
      <c r="F26" s="127">
        <f t="shared" si="0"/>
        <v>46</v>
      </c>
      <c r="G26" s="131">
        <v>441</v>
      </c>
      <c r="K26" s="118"/>
      <c r="L26" s="118"/>
      <c r="M26" s="118"/>
      <c r="N26" s="118" t="s">
        <v>86</v>
      </c>
      <c r="O26" s="118"/>
      <c r="P26" s="118"/>
      <c r="Q26" s="118"/>
      <c r="R26" s="118"/>
      <c r="S26" s="118"/>
      <c r="T26" s="118"/>
      <c r="U26" s="118"/>
      <c r="V26" s="118" t="s">
        <v>128</v>
      </c>
      <c r="W26" s="118"/>
      <c r="X26" s="118"/>
      <c r="Y26" s="118"/>
      <c r="Z26" s="118"/>
      <c r="AA26" s="118"/>
      <c r="AB26" s="118"/>
      <c r="AC26" s="118"/>
    </row>
    <row r="27" spans="2:50" ht="24.95" customHeight="1" x14ac:dyDescent="0.25">
      <c r="B27" s="156" t="s">
        <v>16</v>
      </c>
      <c r="C27" s="157"/>
      <c r="D27" s="158">
        <v>0</v>
      </c>
      <c r="E27" s="113">
        <v>3545</v>
      </c>
      <c r="F27" s="127">
        <f t="shared" si="0"/>
        <v>1420</v>
      </c>
      <c r="G27" s="131">
        <v>4965</v>
      </c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</row>
    <row r="28" spans="2:50" ht="24.95" customHeight="1" x14ac:dyDescent="0.25">
      <c r="B28" s="166" t="s">
        <v>175</v>
      </c>
      <c r="C28" s="167"/>
      <c r="D28" s="168">
        <v>0</v>
      </c>
      <c r="E28" s="114">
        <v>143</v>
      </c>
      <c r="F28" s="127">
        <f t="shared" si="0"/>
        <v>130</v>
      </c>
      <c r="G28" s="132">
        <v>273</v>
      </c>
      <c r="AF28" s="118"/>
      <c r="AG28" s="118" t="s">
        <v>97</v>
      </c>
      <c r="AH28" s="118"/>
      <c r="AI28" s="118" t="s">
        <v>104</v>
      </c>
      <c r="AJ28" s="118"/>
      <c r="AK28" s="118"/>
      <c r="AL28" s="118" t="s">
        <v>115</v>
      </c>
      <c r="AM28" s="118"/>
      <c r="AN28" s="118"/>
      <c r="AO28" s="118"/>
      <c r="AP28" s="118"/>
      <c r="AQ28" s="118" t="s">
        <v>125</v>
      </c>
      <c r="AR28" s="118" t="s">
        <v>135</v>
      </c>
      <c r="AS28" s="118"/>
      <c r="AT28" s="118"/>
      <c r="AU28" s="118"/>
      <c r="AV28" s="118"/>
      <c r="AW28" s="118"/>
      <c r="AX28" s="118"/>
    </row>
    <row r="29" spans="2:50" ht="24.95" customHeight="1" x14ac:dyDescent="0.25">
      <c r="B29" s="156" t="s">
        <v>17</v>
      </c>
      <c r="C29" s="157"/>
      <c r="D29" s="158">
        <v>0</v>
      </c>
      <c r="E29" s="113">
        <v>6480</v>
      </c>
      <c r="F29" s="127">
        <f t="shared" si="0"/>
        <v>8251</v>
      </c>
      <c r="G29" s="131">
        <v>14731</v>
      </c>
    </row>
    <row r="30" spans="2:50" ht="24.95" customHeight="1" x14ac:dyDescent="0.25">
      <c r="B30" s="156" t="s">
        <v>18</v>
      </c>
      <c r="C30" s="157"/>
      <c r="D30" s="158">
        <v>0</v>
      </c>
      <c r="E30" s="113">
        <v>625</v>
      </c>
      <c r="F30" s="127">
        <f t="shared" si="0"/>
        <v>622</v>
      </c>
      <c r="G30" s="131">
        <v>1247</v>
      </c>
    </row>
    <row r="31" spans="2:50" ht="24.95" customHeight="1" x14ac:dyDescent="0.25">
      <c r="B31" s="156" t="s">
        <v>19</v>
      </c>
      <c r="C31" s="157"/>
      <c r="D31" s="158">
        <v>0</v>
      </c>
      <c r="E31" s="113">
        <v>13188</v>
      </c>
      <c r="F31" s="127">
        <f t="shared" si="0"/>
        <v>12898</v>
      </c>
      <c r="G31" s="131">
        <v>26086</v>
      </c>
    </row>
    <row r="32" spans="2:50" ht="24.95" customHeight="1" x14ac:dyDescent="0.25">
      <c r="B32" s="156" t="s">
        <v>0</v>
      </c>
      <c r="C32" s="157"/>
      <c r="D32" s="158">
        <v>0</v>
      </c>
      <c r="E32" s="113">
        <v>9326</v>
      </c>
      <c r="F32" s="127">
        <f t="shared" si="0"/>
        <v>2386</v>
      </c>
      <c r="G32" s="131">
        <v>11712</v>
      </c>
    </row>
    <row r="33" spans="2:50" ht="24.95" customHeight="1" x14ac:dyDescent="0.25">
      <c r="B33" s="156" t="s">
        <v>20</v>
      </c>
      <c r="C33" s="157"/>
      <c r="D33" s="158">
        <v>0</v>
      </c>
      <c r="E33" s="113">
        <v>416</v>
      </c>
      <c r="F33" s="127">
        <f t="shared" si="0"/>
        <v>117</v>
      </c>
      <c r="G33" s="131">
        <v>533</v>
      </c>
    </row>
    <row r="34" spans="2:50" ht="24.95" customHeight="1" x14ac:dyDescent="0.25">
      <c r="B34" s="156" t="s">
        <v>21</v>
      </c>
      <c r="C34" s="157"/>
      <c r="D34" s="158">
        <v>0</v>
      </c>
      <c r="E34" s="113">
        <v>1772</v>
      </c>
      <c r="F34" s="127">
        <f t="shared" si="0"/>
        <v>233</v>
      </c>
      <c r="G34" s="131">
        <v>2005</v>
      </c>
      <c r="AF34" s="119" t="s">
        <v>93</v>
      </c>
      <c r="AG34" s="119" t="s">
        <v>171</v>
      </c>
      <c r="AH34" s="119" t="s">
        <v>146</v>
      </c>
      <c r="AI34" s="119" t="s">
        <v>87</v>
      </c>
      <c r="AJ34" s="119" t="s">
        <v>109</v>
      </c>
      <c r="AK34" s="119" t="s">
        <v>110</v>
      </c>
      <c r="AL34" s="119" t="s">
        <v>147</v>
      </c>
      <c r="AM34" s="119" t="s">
        <v>148</v>
      </c>
      <c r="AN34" s="119" t="s">
        <v>172</v>
      </c>
      <c r="AO34" s="119" t="s">
        <v>150</v>
      </c>
      <c r="AP34" s="119" t="s">
        <v>151</v>
      </c>
      <c r="AQ34" s="119" t="s">
        <v>173</v>
      </c>
      <c r="AR34" s="119" t="s">
        <v>154</v>
      </c>
      <c r="AS34" s="119" t="s">
        <v>153</v>
      </c>
      <c r="AT34" s="119" t="s">
        <v>155</v>
      </c>
      <c r="AU34" s="119" t="s">
        <v>156</v>
      </c>
      <c r="AV34" s="119" t="s">
        <v>142</v>
      </c>
      <c r="AW34" s="119" t="s">
        <v>141</v>
      </c>
      <c r="AX34" s="118"/>
    </row>
    <row r="35" spans="2:50" ht="24.95" customHeight="1" x14ac:dyDescent="0.25">
      <c r="B35" s="156" t="s">
        <v>22</v>
      </c>
      <c r="C35" s="157"/>
      <c r="D35" s="158">
        <v>0</v>
      </c>
      <c r="E35" s="113">
        <v>2332</v>
      </c>
      <c r="F35" s="127">
        <f t="shared" si="0"/>
        <v>98</v>
      </c>
      <c r="G35" s="131">
        <v>2430</v>
      </c>
      <c r="AF35" s="118" t="s">
        <v>93</v>
      </c>
      <c r="AG35" s="118" t="s">
        <v>94</v>
      </c>
      <c r="AH35" s="118" t="s">
        <v>100</v>
      </c>
      <c r="AI35" s="118" t="s">
        <v>101</v>
      </c>
      <c r="AJ35" s="118" t="s">
        <v>109</v>
      </c>
      <c r="AK35" s="118" t="s">
        <v>110</v>
      </c>
      <c r="AL35" s="118" t="s">
        <v>113</v>
      </c>
      <c r="AM35" s="118" t="s">
        <v>117</v>
      </c>
      <c r="AN35" s="118" t="s">
        <v>120</v>
      </c>
      <c r="AO35" s="118" t="s">
        <v>121</v>
      </c>
      <c r="AP35" s="118" t="s">
        <v>122</v>
      </c>
      <c r="AQ35" s="118" t="s">
        <v>123</v>
      </c>
      <c r="AR35" s="118" t="s">
        <v>132</v>
      </c>
      <c r="AS35" s="118" t="s">
        <v>136</v>
      </c>
      <c r="AT35" s="118" t="s">
        <v>138</v>
      </c>
      <c r="AU35" s="118" t="s">
        <v>156</v>
      </c>
      <c r="AV35" s="118" t="s">
        <v>142</v>
      </c>
      <c r="AW35" s="118" t="s">
        <v>141</v>
      </c>
      <c r="AX35" s="118"/>
    </row>
    <row r="36" spans="2:50" ht="24.95" customHeight="1" x14ac:dyDescent="0.25">
      <c r="B36" s="156" t="s">
        <v>2</v>
      </c>
      <c r="C36" s="157"/>
      <c r="D36" s="158">
        <v>0</v>
      </c>
      <c r="E36" s="113">
        <v>256</v>
      </c>
      <c r="F36" s="127">
        <f t="shared" si="0"/>
        <v>71</v>
      </c>
      <c r="G36" s="131">
        <v>327</v>
      </c>
      <c r="AF36" s="118"/>
      <c r="AG36" s="118" t="s">
        <v>95</v>
      </c>
      <c r="AH36" s="118" t="s">
        <v>99</v>
      </c>
      <c r="AI36" s="118" t="s">
        <v>102</v>
      </c>
      <c r="AJ36" s="118"/>
      <c r="AK36" s="118" t="s">
        <v>112</v>
      </c>
      <c r="AL36" s="118" t="s">
        <v>114</v>
      </c>
      <c r="AM36" s="118" t="s">
        <v>119</v>
      </c>
      <c r="AN36" s="118"/>
      <c r="AO36" s="118"/>
      <c r="AP36" s="118"/>
      <c r="AQ36" s="118" t="s">
        <v>124</v>
      </c>
      <c r="AR36" s="118" t="s">
        <v>133</v>
      </c>
      <c r="AS36" s="118" t="s">
        <v>137</v>
      </c>
      <c r="AT36" s="118" t="s">
        <v>139</v>
      </c>
      <c r="AU36" s="118"/>
      <c r="AV36" s="118"/>
      <c r="AW36" s="118"/>
      <c r="AX36" s="118"/>
    </row>
    <row r="37" spans="2:50" ht="24.95" customHeight="1" thickBot="1" x14ac:dyDescent="0.3">
      <c r="B37" s="156" t="s">
        <v>1</v>
      </c>
      <c r="C37" s="157"/>
      <c r="D37" s="158">
        <v>0</v>
      </c>
      <c r="E37" s="113">
        <v>2605</v>
      </c>
      <c r="F37" s="127">
        <f t="shared" si="0"/>
        <v>2337</v>
      </c>
      <c r="G37" s="131">
        <v>4942</v>
      </c>
      <c r="AF37" s="118"/>
      <c r="AG37" s="118" t="s">
        <v>96</v>
      </c>
      <c r="AH37" s="118"/>
      <c r="AI37" s="118" t="s">
        <v>103</v>
      </c>
      <c r="AJ37" s="118"/>
      <c r="AK37" s="118" t="s">
        <v>111</v>
      </c>
      <c r="AL37" s="118" t="s">
        <v>170</v>
      </c>
      <c r="AM37" s="118" t="s">
        <v>118</v>
      </c>
      <c r="AN37" s="118"/>
      <c r="AO37" s="118"/>
      <c r="AP37" s="118"/>
      <c r="AQ37" s="118" t="s">
        <v>126</v>
      </c>
      <c r="AR37" s="118" t="s">
        <v>134</v>
      </c>
      <c r="AS37" s="118"/>
      <c r="AT37" s="118"/>
      <c r="AU37" s="118"/>
      <c r="AV37" s="118"/>
      <c r="AW37" s="118"/>
      <c r="AX37" s="118"/>
    </row>
    <row r="38" spans="2:50" ht="24.95" customHeight="1" thickTop="1" thickBot="1" x14ac:dyDescent="0.3">
      <c r="B38" s="172" t="s">
        <v>81</v>
      </c>
      <c r="C38" s="173"/>
      <c r="D38" s="174"/>
      <c r="E38" s="34">
        <f>SUM(E12:E37)</f>
        <v>71977</v>
      </c>
      <c r="F38" s="128">
        <f>G38-E38</f>
        <v>47213</v>
      </c>
      <c r="G38" s="133">
        <f>SUM(G12:G37)</f>
        <v>119190</v>
      </c>
      <c r="AF38" s="118"/>
      <c r="AG38" s="118" t="s">
        <v>98</v>
      </c>
      <c r="AH38" s="118"/>
      <c r="AI38" s="118" t="s">
        <v>105</v>
      </c>
      <c r="AJ38" s="118"/>
      <c r="AK38" s="118"/>
      <c r="AL38" s="118"/>
      <c r="AM38" s="118"/>
      <c r="AN38" s="118"/>
      <c r="AO38" s="118"/>
      <c r="AP38" s="118"/>
      <c r="AQ38" s="118" t="s">
        <v>127</v>
      </c>
      <c r="AR38" s="118"/>
      <c r="AS38" s="118"/>
      <c r="AT38" s="118"/>
      <c r="AU38" s="118"/>
      <c r="AV38" s="118"/>
      <c r="AW38" s="118"/>
      <c r="AX38" s="118"/>
    </row>
    <row r="39" spans="2:50" ht="9" customHeight="1" thickTop="1" thickBot="1" x14ac:dyDescent="0.3">
      <c r="AF39" s="118"/>
      <c r="AG39" s="118"/>
      <c r="AH39" s="118"/>
      <c r="AI39" s="118" t="s">
        <v>106</v>
      </c>
      <c r="AJ39" s="118"/>
      <c r="AK39" s="118"/>
      <c r="AL39" s="118"/>
      <c r="AM39" s="118"/>
      <c r="AN39" s="118"/>
      <c r="AO39" s="118"/>
      <c r="AP39" s="118"/>
      <c r="AQ39" s="118" t="s">
        <v>130</v>
      </c>
      <c r="AR39" s="118"/>
      <c r="AS39" s="118"/>
      <c r="AT39" s="118"/>
      <c r="AU39" s="118"/>
      <c r="AV39" s="118"/>
      <c r="AW39" s="118"/>
      <c r="AX39" s="118"/>
    </row>
    <row r="40" spans="2:50" ht="24.95" customHeight="1" thickTop="1" thickBot="1" x14ac:dyDescent="0.3">
      <c r="B40" s="169" t="s">
        <v>37</v>
      </c>
      <c r="C40" s="170"/>
      <c r="D40" s="171">
        <v>0</v>
      </c>
      <c r="E40" s="115">
        <v>5838</v>
      </c>
      <c r="F40" s="32"/>
      <c r="G40" s="134">
        <f>E40</f>
        <v>5838</v>
      </c>
      <c r="AF40" s="118"/>
      <c r="AG40" s="118"/>
      <c r="AH40" s="118"/>
      <c r="AI40" s="118" t="s">
        <v>107</v>
      </c>
      <c r="AJ40" s="118"/>
      <c r="AK40" s="118"/>
      <c r="AL40" s="118"/>
      <c r="AM40" s="118"/>
      <c r="AN40" s="118"/>
      <c r="AO40" s="118"/>
      <c r="AP40" s="118"/>
      <c r="AQ40" s="118" t="s">
        <v>131</v>
      </c>
      <c r="AR40" s="118"/>
      <c r="AS40" s="118"/>
      <c r="AT40" s="118"/>
      <c r="AU40" s="118"/>
      <c r="AV40" s="118"/>
      <c r="AW40" s="118"/>
      <c r="AX40" s="118"/>
    </row>
    <row r="41" spans="2:50" ht="9" customHeight="1" thickTop="1" thickBot="1" x14ac:dyDescent="0.3">
      <c r="AF41" s="118"/>
      <c r="AG41" s="118"/>
      <c r="AH41" s="118"/>
      <c r="AI41" s="118" t="s">
        <v>108</v>
      </c>
      <c r="AJ41" s="118"/>
      <c r="AK41" s="118"/>
      <c r="AL41" s="118"/>
      <c r="AM41" s="118"/>
      <c r="AN41" s="118"/>
      <c r="AO41" s="118"/>
      <c r="AP41" s="118"/>
      <c r="AQ41" s="118" t="s">
        <v>129</v>
      </c>
      <c r="AR41" s="118"/>
      <c r="AS41" s="118"/>
      <c r="AT41" s="118"/>
      <c r="AU41" s="118"/>
      <c r="AV41" s="118"/>
      <c r="AW41" s="118"/>
      <c r="AX41" s="118"/>
    </row>
    <row r="42" spans="2:50" ht="41.25" customHeight="1" thickTop="1" thickBot="1" x14ac:dyDescent="0.3">
      <c r="B42" s="163" t="s">
        <v>36</v>
      </c>
      <c r="C42" s="164"/>
      <c r="D42" s="165">
        <f>SUM(D12:D40)</f>
        <v>0</v>
      </c>
      <c r="E42" s="30">
        <f>SUM(E38:E40)</f>
        <v>77815</v>
      </c>
      <c r="F42" s="33"/>
      <c r="G42" s="28">
        <f>SUM(G38:G40)</f>
        <v>125028</v>
      </c>
      <c r="AF42" s="118"/>
      <c r="AG42" s="118"/>
      <c r="AH42" s="118"/>
      <c r="AI42" s="118" t="s">
        <v>86</v>
      </c>
      <c r="AJ42" s="118"/>
      <c r="AK42" s="118"/>
      <c r="AL42" s="118"/>
      <c r="AM42" s="118"/>
      <c r="AN42" s="118"/>
      <c r="AO42" s="118"/>
      <c r="AP42" s="118"/>
      <c r="AQ42" s="118" t="s">
        <v>128</v>
      </c>
      <c r="AR42" s="118"/>
      <c r="AS42" s="118"/>
      <c r="AT42" s="118"/>
      <c r="AU42" s="118"/>
      <c r="AV42" s="118"/>
      <c r="AW42" s="118"/>
      <c r="AX42" s="118"/>
    </row>
    <row r="43" spans="2:50" ht="24.95" customHeight="1" thickTop="1" x14ac:dyDescent="0.25"/>
    <row r="45" spans="2:50" ht="24.95" customHeight="1" x14ac:dyDescent="0.25"/>
    <row r="49" spans="5:8" ht="24.95" customHeight="1" x14ac:dyDescent="0.25"/>
    <row r="50" spans="5:8" ht="28.5" customHeight="1" x14ac:dyDescent="0.25"/>
    <row r="51" spans="5:8" ht="33" customHeight="1" x14ac:dyDescent="0.25"/>
    <row r="52" spans="5:8" ht="24.95" customHeight="1" x14ac:dyDescent="0.25"/>
    <row r="53" spans="5:8" ht="24.95" customHeight="1" x14ac:dyDescent="0.25"/>
    <row r="54" spans="5:8" ht="26.25" x14ac:dyDescent="0.4">
      <c r="E54" s="65" t="s">
        <v>143</v>
      </c>
      <c r="F54" s="66" t="s">
        <v>144</v>
      </c>
      <c r="G54" s="68" t="s">
        <v>157</v>
      </c>
      <c r="H54" s="68" t="s">
        <v>158</v>
      </c>
    </row>
    <row r="55" spans="5:8" ht="20.25" x14ac:dyDescent="0.3">
      <c r="E55" s="67" t="s">
        <v>132</v>
      </c>
      <c r="F55" s="67" t="s">
        <v>87</v>
      </c>
      <c r="G55" s="68">
        <v>2013</v>
      </c>
      <c r="H55" s="68" t="s">
        <v>159</v>
      </c>
    </row>
    <row r="56" spans="5:8" ht="20.25" x14ac:dyDescent="0.3">
      <c r="E56" s="67" t="s">
        <v>98</v>
      </c>
      <c r="F56" s="67" t="s">
        <v>148</v>
      </c>
      <c r="G56" s="68">
        <v>2014</v>
      </c>
      <c r="H56" s="68" t="s">
        <v>160</v>
      </c>
    </row>
    <row r="57" spans="5:8" ht="20.25" x14ac:dyDescent="0.3">
      <c r="E57" s="67" t="s">
        <v>108</v>
      </c>
      <c r="F57" s="67" t="s">
        <v>153</v>
      </c>
      <c r="G57" s="68">
        <v>2015</v>
      </c>
      <c r="H57" s="68" t="s">
        <v>161</v>
      </c>
    </row>
    <row r="58" spans="5:8" ht="20.25" x14ac:dyDescent="0.3">
      <c r="E58" s="67" t="s">
        <v>112</v>
      </c>
      <c r="F58" s="67" t="s">
        <v>156</v>
      </c>
      <c r="G58" s="68">
        <v>2016</v>
      </c>
      <c r="H58" s="68" t="s">
        <v>162</v>
      </c>
    </row>
    <row r="59" spans="5:8" ht="20.25" x14ac:dyDescent="0.3">
      <c r="E59" s="67" t="s">
        <v>102</v>
      </c>
      <c r="F59" s="67" t="s">
        <v>155</v>
      </c>
      <c r="G59" s="68">
        <v>2017</v>
      </c>
      <c r="H59" s="68" t="s">
        <v>163</v>
      </c>
    </row>
    <row r="60" spans="5:8" ht="20.25" x14ac:dyDescent="0.3">
      <c r="E60" s="67" t="s">
        <v>129</v>
      </c>
      <c r="F60" s="67" t="s">
        <v>151</v>
      </c>
      <c r="G60" s="68">
        <v>2018</v>
      </c>
      <c r="H60" s="68" t="s">
        <v>164</v>
      </c>
    </row>
    <row r="61" spans="5:8" ht="20.25" x14ac:dyDescent="0.3">
      <c r="E61" s="67" t="s">
        <v>99</v>
      </c>
      <c r="F61" s="67" t="s">
        <v>145</v>
      </c>
      <c r="G61" s="68">
        <v>2019</v>
      </c>
      <c r="H61" s="68" t="s">
        <v>165</v>
      </c>
    </row>
    <row r="62" spans="5:8" ht="20.25" x14ac:dyDescent="0.3">
      <c r="E62" s="67" t="s">
        <v>113</v>
      </c>
      <c r="F62" s="67" t="s">
        <v>152</v>
      </c>
      <c r="G62" s="68">
        <v>2020</v>
      </c>
      <c r="H62" s="68" t="s">
        <v>166</v>
      </c>
    </row>
    <row r="63" spans="5:8" ht="20.25" x14ac:dyDescent="0.3">
      <c r="E63" s="67" t="s">
        <v>130</v>
      </c>
      <c r="F63" s="67" t="s">
        <v>147</v>
      </c>
      <c r="G63" s="68">
        <v>2021</v>
      </c>
      <c r="H63" s="68" t="s">
        <v>167</v>
      </c>
    </row>
    <row r="64" spans="5:8" ht="20.25" x14ac:dyDescent="0.3">
      <c r="E64" s="67" t="s">
        <v>100</v>
      </c>
      <c r="F64" s="67" t="s">
        <v>146</v>
      </c>
      <c r="G64" s="68">
        <v>2022</v>
      </c>
      <c r="H64" s="68" t="s">
        <v>168</v>
      </c>
    </row>
    <row r="65" spans="5:8" ht="20.25" x14ac:dyDescent="0.3">
      <c r="E65" s="67" t="s">
        <v>107</v>
      </c>
      <c r="F65" s="67" t="s">
        <v>154</v>
      </c>
      <c r="G65" s="68">
        <v>2023</v>
      </c>
      <c r="H65" s="68" t="s">
        <v>85</v>
      </c>
    </row>
    <row r="66" spans="5:8" ht="20.25" x14ac:dyDescent="0.3">
      <c r="E66" s="67" t="s">
        <v>111</v>
      </c>
      <c r="F66" s="67" t="s">
        <v>149</v>
      </c>
      <c r="G66" s="68">
        <v>2024</v>
      </c>
      <c r="H66" s="68" t="s">
        <v>169</v>
      </c>
    </row>
    <row r="67" spans="5:8" ht="20.25" x14ac:dyDescent="0.3">
      <c r="E67" s="67" t="s">
        <v>142</v>
      </c>
      <c r="F67" s="67" t="s">
        <v>93</v>
      </c>
      <c r="G67" s="68">
        <v>2025</v>
      </c>
      <c r="H67" s="68" t="s">
        <v>23</v>
      </c>
    </row>
    <row r="68" spans="5:8" ht="20.25" x14ac:dyDescent="0.3">
      <c r="E68" s="67" t="s">
        <v>95</v>
      </c>
      <c r="F68" s="67" t="s">
        <v>109</v>
      </c>
      <c r="G68" s="68">
        <v>2026</v>
      </c>
      <c r="H68" s="68"/>
    </row>
    <row r="69" spans="5:8" ht="20.25" x14ac:dyDescent="0.3">
      <c r="E69" s="67" t="s">
        <v>105</v>
      </c>
      <c r="F69" s="67" t="s">
        <v>150</v>
      </c>
      <c r="G69" s="68">
        <v>2027</v>
      </c>
      <c r="H69" s="68"/>
    </row>
    <row r="70" spans="5:8" ht="20.25" x14ac:dyDescent="0.3">
      <c r="E70" s="67" t="s">
        <v>97</v>
      </c>
      <c r="F70" s="67" t="s">
        <v>110</v>
      </c>
      <c r="G70" s="68">
        <v>2028</v>
      </c>
      <c r="H70" s="68"/>
    </row>
    <row r="71" spans="5:8" ht="20.25" x14ac:dyDescent="0.3">
      <c r="E71" s="67" t="s">
        <v>114</v>
      </c>
      <c r="F71" s="68"/>
      <c r="G71" s="68">
        <v>2029</v>
      </c>
      <c r="H71" s="68"/>
    </row>
    <row r="72" spans="5:8" ht="20.25" x14ac:dyDescent="0.3">
      <c r="E72" s="67" t="s">
        <v>137</v>
      </c>
      <c r="F72" s="68"/>
      <c r="G72" s="68">
        <v>2030</v>
      </c>
      <c r="H72" s="68"/>
    </row>
    <row r="73" spans="5:8" ht="20.25" x14ac:dyDescent="0.3">
      <c r="E73" s="67" t="s">
        <v>101</v>
      </c>
      <c r="F73" s="68"/>
      <c r="G73" s="68">
        <v>2031</v>
      </c>
      <c r="H73" s="68"/>
    </row>
    <row r="74" spans="5:8" ht="20.25" x14ac:dyDescent="0.3">
      <c r="E74" s="67" t="s">
        <v>96</v>
      </c>
      <c r="F74" s="68"/>
      <c r="G74" s="68">
        <v>2032</v>
      </c>
      <c r="H74" s="68"/>
    </row>
    <row r="75" spans="5:8" ht="20.25" x14ac:dyDescent="0.3">
      <c r="E75" s="67" t="s">
        <v>104</v>
      </c>
      <c r="F75" s="68"/>
      <c r="G75" s="68">
        <v>2033</v>
      </c>
      <c r="H75" s="68"/>
    </row>
    <row r="76" spans="5:8" ht="20.25" x14ac:dyDescent="0.3">
      <c r="E76" s="67" t="s">
        <v>118</v>
      </c>
      <c r="F76" s="68"/>
      <c r="G76" s="68">
        <v>2034</v>
      </c>
      <c r="H76" s="68"/>
    </row>
    <row r="77" spans="5:8" ht="20.25" x14ac:dyDescent="0.3">
      <c r="E77" s="67" t="s">
        <v>103</v>
      </c>
      <c r="F77" s="68"/>
      <c r="G77" s="68">
        <v>2035</v>
      </c>
      <c r="H77" s="68"/>
    </row>
    <row r="78" spans="5:8" ht="20.25" x14ac:dyDescent="0.3">
      <c r="E78" s="67" t="s">
        <v>123</v>
      </c>
      <c r="F78" s="68"/>
      <c r="G78" s="68">
        <v>2036</v>
      </c>
      <c r="H78" s="68"/>
    </row>
    <row r="79" spans="5:8" ht="20.25" x14ac:dyDescent="0.3">
      <c r="E79" s="67" t="s">
        <v>116</v>
      </c>
      <c r="F79" s="68"/>
      <c r="G79" s="68">
        <v>2037</v>
      </c>
      <c r="H79" s="68"/>
    </row>
    <row r="80" spans="5:8" ht="20.25" x14ac:dyDescent="0.3">
      <c r="E80" s="67" t="s">
        <v>120</v>
      </c>
      <c r="F80" s="68"/>
      <c r="G80" s="68">
        <v>2038</v>
      </c>
      <c r="H80" s="68"/>
    </row>
    <row r="81" spans="5:8" ht="20.25" x14ac:dyDescent="0.3">
      <c r="E81" s="67" t="s">
        <v>133</v>
      </c>
      <c r="F81" s="68"/>
      <c r="G81" s="68">
        <v>2039</v>
      </c>
      <c r="H81" s="68"/>
    </row>
    <row r="82" spans="5:8" ht="20.25" x14ac:dyDescent="0.3">
      <c r="E82" s="67" t="s">
        <v>93</v>
      </c>
      <c r="F82" s="68"/>
      <c r="G82" s="68">
        <v>2040</v>
      </c>
      <c r="H82" s="68"/>
    </row>
    <row r="83" spans="5:8" ht="20.25" x14ac:dyDescent="0.3">
      <c r="E83" s="67" t="s">
        <v>86</v>
      </c>
      <c r="F83" s="68"/>
      <c r="G83" s="68">
        <v>2041</v>
      </c>
      <c r="H83" s="68"/>
    </row>
    <row r="84" spans="5:8" ht="20.25" x14ac:dyDescent="0.3">
      <c r="E84" s="67" t="s">
        <v>141</v>
      </c>
      <c r="F84" s="68"/>
      <c r="G84" s="68">
        <v>2042</v>
      </c>
      <c r="H84" s="68"/>
    </row>
    <row r="85" spans="5:8" ht="20.25" x14ac:dyDescent="0.3">
      <c r="E85" s="67" t="s">
        <v>109</v>
      </c>
      <c r="F85" s="68"/>
      <c r="G85" s="68">
        <v>2043</v>
      </c>
      <c r="H85" s="68"/>
    </row>
    <row r="86" spans="5:8" ht="20.25" x14ac:dyDescent="0.3">
      <c r="E86" s="67" t="s">
        <v>134</v>
      </c>
      <c r="F86" s="68"/>
      <c r="G86" s="68">
        <v>2044</v>
      </c>
      <c r="H86" s="68"/>
    </row>
    <row r="87" spans="5:8" ht="20.25" x14ac:dyDescent="0.3">
      <c r="E87" s="67" t="s">
        <v>136</v>
      </c>
      <c r="F87" s="68"/>
      <c r="G87" s="68">
        <v>2045</v>
      </c>
      <c r="H87" s="68"/>
    </row>
    <row r="88" spans="5:8" ht="20.25" x14ac:dyDescent="0.3">
      <c r="E88" s="67" t="s">
        <v>127</v>
      </c>
      <c r="F88" s="68"/>
      <c r="G88" s="68">
        <v>2046</v>
      </c>
      <c r="H88" s="68"/>
    </row>
    <row r="89" spans="5:8" ht="20.25" x14ac:dyDescent="0.3">
      <c r="E89" s="67" t="s">
        <v>140</v>
      </c>
      <c r="F89" s="68"/>
      <c r="G89" s="68">
        <v>2047</v>
      </c>
      <c r="H89" s="68"/>
    </row>
    <row r="90" spans="5:8" ht="20.25" x14ac:dyDescent="0.3">
      <c r="E90" s="67" t="s">
        <v>139</v>
      </c>
      <c r="F90" s="68"/>
      <c r="G90" s="68">
        <v>2048</v>
      </c>
      <c r="H90" s="68"/>
    </row>
    <row r="91" spans="5:8" ht="20.25" x14ac:dyDescent="0.3">
      <c r="E91" s="67" t="s">
        <v>121</v>
      </c>
      <c r="F91" s="68"/>
      <c r="G91" s="68">
        <v>2049</v>
      </c>
      <c r="H91" s="68"/>
    </row>
    <row r="92" spans="5:8" ht="20.25" x14ac:dyDescent="0.3">
      <c r="E92" s="67" t="s">
        <v>135</v>
      </c>
      <c r="F92" s="68"/>
      <c r="G92" s="68">
        <v>2050</v>
      </c>
      <c r="H92" s="68"/>
    </row>
    <row r="93" spans="5:8" ht="20.25" x14ac:dyDescent="0.3">
      <c r="E93" s="67" t="s">
        <v>124</v>
      </c>
      <c r="F93" s="68"/>
      <c r="G93" s="68">
        <v>2051</v>
      </c>
      <c r="H93" s="68"/>
    </row>
    <row r="94" spans="5:8" ht="20.25" x14ac:dyDescent="0.3">
      <c r="E94" s="67" t="s">
        <v>138</v>
      </c>
      <c r="F94" s="68"/>
      <c r="G94" s="68">
        <v>2052</v>
      </c>
      <c r="H94" s="68"/>
    </row>
    <row r="95" spans="5:8" ht="20.25" x14ac:dyDescent="0.3">
      <c r="E95" s="67" t="s">
        <v>122</v>
      </c>
      <c r="F95" s="68"/>
      <c r="G95" s="68">
        <v>2053</v>
      </c>
      <c r="H95" s="68"/>
    </row>
    <row r="96" spans="5:8" ht="20.25" x14ac:dyDescent="0.3">
      <c r="E96" s="67" t="s">
        <v>128</v>
      </c>
      <c r="F96" s="68"/>
      <c r="G96" s="68">
        <v>2054</v>
      </c>
      <c r="H96" s="68"/>
    </row>
    <row r="97" spans="5:8" ht="20.25" x14ac:dyDescent="0.3">
      <c r="E97" s="67" t="s">
        <v>106</v>
      </c>
      <c r="F97" s="68"/>
      <c r="G97" s="68">
        <v>2055</v>
      </c>
      <c r="H97" s="68"/>
    </row>
    <row r="98" spans="5:8" ht="20.25" x14ac:dyDescent="0.3">
      <c r="E98" s="67" t="s">
        <v>131</v>
      </c>
      <c r="F98" s="68"/>
      <c r="G98" s="68">
        <v>2056</v>
      </c>
      <c r="H98" s="68"/>
    </row>
    <row r="99" spans="5:8" ht="20.25" x14ac:dyDescent="0.3">
      <c r="E99" s="67" t="s">
        <v>115</v>
      </c>
      <c r="F99" s="68"/>
      <c r="G99" s="68">
        <v>2057</v>
      </c>
      <c r="H99" s="68"/>
    </row>
    <row r="100" spans="5:8" ht="20.25" x14ac:dyDescent="0.3">
      <c r="E100" s="67" t="s">
        <v>119</v>
      </c>
      <c r="F100" s="68"/>
    </row>
    <row r="101" spans="5:8" ht="20.25" x14ac:dyDescent="0.3">
      <c r="E101" s="67" t="s">
        <v>94</v>
      </c>
      <c r="F101" s="68"/>
    </row>
    <row r="102" spans="5:8" ht="20.25" x14ac:dyDescent="0.3">
      <c r="E102" s="67" t="s">
        <v>110</v>
      </c>
      <c r="F102" s="68"/>
    </row>
    <row r="103" spans="5:8" ht="20.25" x14ac:dyDescent="0.3">
      <c r="E103" s="67" t="s">
        <v>126</v>
      </c>
      <c r="F103" s="68"/>
    </row>
    <row r="104" spans="5:8" ht="20.25" x14ac:dyDescent="0.3">
      <c r="E104" s="67" t="s">
        <v>125</v>
      </c>
      <c r="F104" s="68"/>
    </row>
    <row r="105" spans="5:8" ht="20.25" x14ac:dyDescent="0.3">
      <c r="E105" s="67" t="s">
        <v>117</v>
      </c>
      <c r="F105" s="68"/>
    </row>
  </sheetData>
  <mergeCells count="35">
    <mergeCell ref="B42:D42"/>
    <mergeCell ref="B36:D36"/>
    <mergeCell ref="B37:D37"/>
    <mergeCell ref="B28:D28"/>
    <mergeCell ref="B14:D14"/>
    <mergeCell ref="B40:D40"/>
    <mergeCell ref="B38:D38"/>
    <mergeCell ref="B31:D31"/>
    <mergeCell ref="B32:D32"/>
    <mergeCell ref="B33:D33"/>
    <mergeCell ref="B34:D34"/>
    <mergeCell ref="B35:D35"/>
    <mergeCell ref="B25:D25"/>
    <mergeCell ref="B26:D26"/>
    <mergeCell ref="B27:D27"/>
    <mergeCell ref="B29:D29"/>
    <mergeCell ref="B16:D16"/>
    <mergeCell ref="B17:D17"/>
    <mergeCell ref="B18:D18"/>
    <mergeCell ref="B19:D19"/>
    <mergeCell ref="B30:D30"/>
    <mergeCell ref="B20:D20"/>
    <mergeCell ref="B21:D21"/>
    <mergeCell ref="B22:D22"/>
    <mergeCell ref="B23:D23"/>
    <mergeCell ref="B24:D24"/>
    <mergeCell ref="B11:D11"/>
    <mergeCell ref="B12:D12"/>
    <mergeCell ref="B13:D13"/>
    <mergeCell ref="B15:D15"/>
    <mergeCell ref="B1:G1"/>
    <mergeCell ref="B2:G2"/>
    <mergeCell ref="B3:G3"/>
    <mergeCell ref="B4:G4"/>
    <mergeCell ref="B6:G6"/>
  </mergeCells>
  <dataValidations count="11">
    <dataValidation type="list" allowBlank="1" showInputMessage="1" showErrorMessage="1" errorTitle="ZONA DE:" error="DEBERÁ INTRODUCIR LOS DATOS SEGÚN  LA LISTA COMBINADA" sqref="C8">
      <formula1>ZONAS</formula1>
    </dataValidation>
    <dataValidation type="list" allowBlank="1" showInputMessage="1" showErrorMessage="1" errorTitle="COMANDANCIA DE:" error="DEBERÁ INTRODUCIR LOS DATOS SEGÚN  LA LISTA COMBINADA" sqref="C9">
      <formula1>INDIRECT($C$8)</formula1>
    </dataValidation>
    <dataValidation type="list" allowBlank="1" showInputMessage="1" showErrorMessage="1" errorTitle="AÑO:" error="DEBERÁ INTRODUCIR LOS DATOS SEGÚN  LA LISTA COMBINADA" sqref="G8">
      <formula1>$G$56:$G$99</formula1>
    </dataValidation>
    <dataValidation allowBlank="1" showInputMessage="1" showErrorMessage="1" errorTitle="MES:" error="DEBERÁ INTRODUCIR LOS DATOS SEGÚN  LA LISTA COMBINADA" sqref="G9"/>
    <dataValidation type="list" allowBlank="1" showInputMessage="1" showErrorMessage="1" sqref="AF34:AW34">
      <formula1>ZONAS</formula1>
    </dataValidation>
    <dataValidation type="whole" operator="greaterThanOrEqual" allowBlank="1" showInputMessage="1" showErrorMessage="1" sqref="E40">
      <formula1>0</formula1>
    </dataValidation>
    <dataValidation operator="greaterThan" allowBlank="1" showInputMessage="1" showErrorMessage="1" sqref="F38"/>
    <dataValidation type="whole" operator="greaterThan" allowBlank="1" showInputMessage="1" showErrorMessage="1" sqref="F12:F37">
      <formula1>-1</formula1>
    </dataValidation>
    <dataValidation type="whole" operator="greaterThanOrEqual" allowBlank="1" showInputMessage="1" showErrorMessage="1" sqref="E12:E37 G12:G37 G40">
      <formula1>0</formula1>
    </dataValidation>
    <dataValidation allowBlank="1" showInputMessage="1" showErrorMessage="1" errorTitle="ZONA DE:" error="DEBERÁ INTRODUCIR LOS DATOS SEGÚN  LA LISTA COMBINADA" sqref="D8"/>
    <dataValidation allowBlank="1" showInputMessage="1" showErrorMessage="1" errorTitle="COMANDANCIA DE:" error="DEBERÁ INTRODUCIR LOS DATOS SEGÚN  LA LISTA COMBINADA" sqref="D9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4" orientation="landscape" r:id="rId1"/>
  <ignoredErrors>
    <ignoredError sqref="G40" unlockedFormula="1"/>
    <ignoredError sqref="F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X130"/>
  <sheetViews>
    <sheetView tabSelected="1" zoomScale="70" zoomScaleNormal="70" zoomScalePageLayoutView="55" workbookViewId="0">
      <selection activeCell="H68" sqref="H68"/>
    </sheetView>
  </sheetViews>
  <sheetFormatPr baseColWidth="10" defaultRowHeight="15" x14ac:dyDescent="0.25"/>
  <cols>
    <col min="1" max="1" width="2.7109375" customWidth="1"/>
    <col min="2" max="2" width="30.5703125" customWidth="1"/>
    <col min="3" max="3" width="23.5703125" customWidth="1"/>
    <col min="4" max="4" width="60.140625" customWidth="1"/>
    <col min="5" max="5" width="24.85546875" customWidth="1"/>
    <col min="6" max="8" width="26.7109375" customWidth="1"/>
    <col min="9" max="9" width="0.85546875" customWidth="1"/>
    <col min="10" max="14" width="26.85546875" customWidth="1"/>
    <col min="32" max="32" width="10.7109375" bestFit="1" customWidth="1"/>
    <col min="33" max="33" width="27.85546875" bestFit="1" customWidth="1"/>
    <col min="34" max="34" width="19.28515625" bestFit="1" customWidth="1"/>
    <col min="35" max="35" width="15.28515625" bestFit="1" customWidth="1"/>
    <col min="36" max="36" width="10.7109375" bestFit="1" customWidth="1"/>
    <col min="37" max="37" width="13.42578125" bestFit="1" customWidth="1"/>
    <col min="38" max="38" width="18.5703125" customWidth="1"/>
    <col min="39" max="39" width="14.85546875" customWidth="1"/>
    <col min="40" max="40" width="15.5703125" customWidth="1"/>
    <col min="41" max="41" width="14.7109375" customWidth="1"/>
    <col min="42" max="42" width="17.7109375" customWidth="1"/>
    <col min="43" max="43" width="26.140625" customWidth="1"/>
    <col min="46" max="46" width="15.5703125" customWidth="1"/>
    <col min="47" max="47" width="20.85546875" customWidth="1"/>
  </cols>
  <sheetData>
    <row r="1" spans="2:15" ht="22.5" customHeight="1" x14ac:dyDescent="0.25">
      <c r="B1" s="177" t="s">
        <v>24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2:15" ht="22.5" customHeight="1" x14ac:dyDescent="0.25">
      <c r="B2" s="178" t="s">
        <v>32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2:15" ht="22.5" customHeight="1" x14ac:dyDescent="0.25">
      <c r="B3" s="178" t="s">
        <v>34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2:15" ht="22.5" customHeight="1" x14ac:dyDescent="0.25">
      <c r="B4" s="179" t="s">
        <v>33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2:15" ht="18.75" x14ac:dyDescent="0.25">
      <c r="B5" s="10"/>
      <c r="C5" s="10"/>
      <c r="D5" s="9"/>
      <c r="E5" s="12"/>
      <c r="F5" s="13"/>
      <c r="G5" s="12"/>
      <c r="H5" s="12"/>
      <c r="I5" s="12"/>
      <c r="J5" s="12"/>
      <c r="K5" s="12"/>
      <c r="L5" s="12"/>
      <c r="M5" s="12"/>
      <c r="N5" s="12"/>
    </row>
    <row r="6" spans="2:15" ht="27.75" customHeight="1" x14ac:dyDescent="0.25">
      <c r="B6" s="180" t="s">
        <v>176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</row>
    <row r="7" spans="2:15" ht="23.25" thickBot="1" x14ac:dyDescent="0.35">
      <c r="D7" s="6"/>
    </row>
    <row r="8" spans="2:15" ht="18.75" thickBot="1" x14ac:dyDescent="0.3">
      <c r="B8" s="15" t="s">
        <v>31</v>
      </c>
      <c r="C8" s="181"/>
      <c r="D8" s="182"/>
      <c r="M8" s="15" t="s">
        <v>177</v>
      </c>
      <c r="N8" s="120">
        <v>2015</v>
      </c>
      <c r="O8" s="14"/>
    </row>
    <row r="9" spans="2:15" ht="18.75" thickBot="1" x14ac:dyDescent="0.3">
      <c r="B9" s="15" t="s">
        <v>25</v>
      </c>
      <c r="C9" s="181" t="s">
        <v>23</v>
      </c>
      <c r="D9" s="182"/>
      <c r="F9" s="3"/>
      <c r="G9" s="3"/>
      <c r="M9" s="15" t="s">
        <v>178</v>
      </c>
      <c r="N9" s="149" t="s">
        <v>185</v>
      </c>
    </row>
    <row r="10" spans="2:15" ht="15.75" thickBot="1" x14ac:dyDescent="0.3">
      <c r="C10" s="7"/>
      <c r="F10" s="3"/>
      <c r="G10" s="3"/>
    </row>
    <row r="11" spans="2:15" ht="25.5" customHeight="1" thickTop="1" thickBot="1" x14ac:dyDescent="0.3">
      <c r="C11" s="7"/>
      <c r="E11" s="183" t="s">
        <v>179</v>
      </c>
      <c r="F11" s="185" t="s">
        <v>182</v>
      </c>
      <c r="G11" s="186"/>
      <c r="H11" s="187"/>
      <c r="J11" s="190" t="s">
        <v>26</v>
      </c>
      <c r="K11" s="191"/>
      <c r="L11" s="192" t="s">
        <v>27</v>
      </c>
      <c r="M11" s="193"/>
      <c r="N11" s="175" t="s">
        <v>71</v>
      </c>
    </row>
    <row r="12" spans="2:15" ht="59.25" customHeight="1" thickBot="1" x14ac:dyDescent="0.3">
      <c r="E12" s="184"/>
      <c r="F12" s="123" t="s">
        <v>180</v>
      </c>
      <c r="G12" s="122" t="s">
        <v>181</v>
      </c>
      <c r="H12" s="16" t="s">
        <v>183</v>
      </c>
      <c r="J12" s="123" t="s">
        <v>42</v>
      </c>
      <c r="K12" s="124" t="s">
        <v>73</v>
      </c>
      <c r="L12" s="11" t="s">
        <v>43</v>
      </c>
      <c r="M12" s="125" t="s">
        <v>74</v>
      </c>
      <c r="N12" s="176"/>
    </row>
    <row r="13" spans="2:15" ht="4.5" customHeight="1" thickTop="1" thickBot="1" x14ac:dyDescent="0.3">
      <c r="M13" s="7"/>
    </row>
    <row r="14" spans="2:15" ht="34.5" customHeight="1" thickTop="1" x14ac:dyDescent="0.35">
      <c r="B14" s="194" t="s">
        <v>38</v>
      </c>
      <c r="C14" s="197" t="s">
        <v>46</v>
      </c>
      <c r="D14" s="198"/>
      <c r="E14" s="69">
        <v>0</v>
      </c>
      <c r="F14" s="70">
        <v>0</v>
      </c>
      <c r="G14" s="71">
        <v>0</v>
      </c>
      <c r="H14" s="105">
        <f>SUM(F14:G14)</f>
        <v>0</v>
      </c>
      <c r="I14" s="21"/>
      <c r="J14" s="70">
        <v>0</v>
      </c>
      <c r="K14" s="71">
        <v>0</v>
      </c>
      <c r="L14" s="75">
        <v>0</v>
      </c>
      <c r="M14" s="71">
        <v>0</v>
      </c>
      <c r="N14" s="20">
        <f>SUM(J14:M14)</f>
        <v>0</v>
      </c>
    </row>
    <row r="15" spans="2:15" ht="24.95" customHeight="1" x14ac:dyDescent="0.35">
      <c r="B15" s="195"/>
      <c r="C15" s="188" t="s">
        <v>47</v>
      </c>
      <c r="D15" s="189"/>
      <c r="E15" s="72">
        <v>0</v>
      </c>
      <c r="F15" s="73">
        <v>0</v>
      </c>
      <c r="G15" s="74">
        <v>0</v>
      </c>
      <c r="H15" s="106">
        <f>SUM(F15:G15)</f>
        <v>0</v>
      </c>
      <c r="I15" s="21"/>
      <c r="J15" s="73">
        <v>0</v>
      </c>
      <c r="K15" s="74">
        <v>0</v>
      </c>
      <c r="L15" s="76">
        <v>0</v>
      </c>
      <c r="M15" s="74">
        <v>0</v>
      </c>
      <c r="N15" s="22">
        <f>SUM(J15:M15)</f>
        <v>0</v>
      </c>
    </row>
    <row r="16" spans="2:15" ht="24.95" customHeight="1" thickBot="1" x14ac:dyDescent="0.4">
      <c r="B16" s="196"/>
      <c r="C16" s="199" t="s">
        <v>23</v>
      </c>
      <c r="D16" s="200"/>
      <c r="E16" s="110">
        <f>SUM(E14:E15)</f>
        <v>0</v>
      </c>
      <c r="F16" s="24">
        <f>SUM(F14:F15)</f>
        <v>0</v>
      </c>
      <c r="G16" s="25">
        <f>SUM(G14:G15)</f>
        <v>0</v>
      </c>
      <c r="H16" s="92">
        <f>SUM(H14:H15)</f>
        <v>0</v>
      </c>
      <c r="J16" s="24">
        <f>SUM(J14:J15)</f>
        <v>0</v>
      </c>
      <c r="K16" s="25">
        <f>SUM(K14:K15)</f>
        <v>0</v>
      </c>
      <c r="L16" s="26">
        <f>SUM(L14:L15)</f>
        <v>0</v>
      </c>
      <c r="M16" s="25">
        <f>SUM(M14:M15)</f>
        <v>0</v>
      </c>
      <c r="N16" s="92">
        <f>SUM(N14:N15)</f>
        <v>0</v>
      </c>
    </row>
    <row r="17" spans="2:50" ht="24.95" customHeight="1" x14ac:dyDescent="0.35">
      <c r="B17" s="201" t="s">
        <v>39</v>
      </c>
      <c r="C17" s="203" t="s">
        <v>48</v>
      </c>
      <c r="D17" s="204"/>
      <c r="E17" s="77">
        <v>176</v>
      </c>
      <c r="F17" s="78">
        <v>155</v>
      </c>
      <c r="G17" s="79">
        <v>13</v>
      </c>
      <c r="H17" s="93">
        <f>SUM(F17:G17)</f>
        <v>168</v>
      </c>
      <c r="I17" s="21"/>
      <c r="J17" s="78">
        <v>3</v>
      </c>
      <c r="K17" s="79">
        <v>1</v>
      </c>
      <c r="L17" s="80">
        <v>241</v>
      </c>
      <c r="M17" s="79">
        <v>8</v>
      </c>
      <c r="N17" s="93">
        <f t="shared" ref="N17:N27" si="0">SUM(J17:M17)</f>
        <v>253</v>
      </c>
    </row>
    <row r="18" spans="2:50" ht="24.95" customHeight="1" x14ac:dyDescent="0.35">
      <c r="B18" s="201"/>
      <c r="C18" s="188" t="s">
        <v>49</v>
      </c>
      <c r="D18" s="189"/>
      <c r="E18" s="72">
        <v>33</v>
      </c>
      <c r="F18" s="73">
        <v>5</v>
      </c>
      <c r="G18" s="74">
        <v>8</v>
      </c>
      <c r="H18" s="94">
        <f t="shared" ref="H18:H27" si="1">SUM(F18:G18)</f>
        <v>13</v>
      </c>
      <c r="I18" s="21"/>
      <c r="J18" s="73">
        <v>0</v>
      </c>
      <c r="K18" s="74">
        <v>6</v>
      </c>
      <c r="L18" s="76">
        <v>10</v>
      </c>
      <c r="M18" s="74">
        <v>3</v>
      </c>
      <c r="N18" s="94">
        <f t="shared" si="0"/>
        <v>19</v>
      </c>
    </row>
    <row r="19" spans="2:50" ht="24.95" customHeight="1" x14ac:dyDescent="0.35">
      <c r="B19" s="201"/>
      <c r="C19" s="188" t="s">
        <v>51</v>
      </c>
      <c r="D19" s="189"/>
      <c r="E19" s="72">
        <v>98</v>
      </c>
      <c r="F19" s="73">
        <v>39</v>
      </c>
      <c r="G19" s="74">
        <v>28</v>
      </c>
      <c r="H19" s="94">
        <f t="shared" si="1"/>
        <v>67</v>
      </c>
      <c r="I19" s="21"/>
      <c r="J19" s="73">
        <v>8</v>
      </c>
      <c r="K19" s="74">
        <v>6</v>
      </c>
      <c r="L19" s="76">
        <v>64</v>
      </c>
      <c r="M19" s="74">
        <v>33</v>
      </c>
      <c r="N19" s="94">
        <f t="shared" si="0"/>
        <v>111</v>
      </c>
    </row>
    <row r="20" spans="2:50" ht="24.95" customHeight="1" x14ac:dyDescent="0.35">
      <c r="B20" s="201"/>
      <c r="C20" s="188" t="s">
        <v>52</v>
      </c>
      <c r="D20" s="189"/>
      <c r="E20" s="72">
        <v>9</v>
      </c>
      <c r="F20" s="73">
        <v>5</v>
      </c>
      <c r="G20" s="74">
        <v>4</v>
      </c>
      <c r="H20" s="94">
        <f t="shared" si="1"/>
        <v>9</v>
      </c>
      <c r="I20" s="21"/>
      <c r="J20" s="73">
        <v>0</v>
      </c>
      <c r="K20" s="74">
        <v>0</v>
      </c>
      <c r="L20" s="76">
        <v>10</v>
      </c>
      <c r="M20" s="74">
        <v>6</v>
      </c>
      <c r="N20" s="94">
        <f t="shared" si="0"/>
        <v>16</v>
      </c>
    </row>
    <row r="21" spans="2:50" ht="24.75" customHeight="1" x14ac:dyDescent="0.35">
      <c r="B21" s="201"/>
      <c r="C21" s="188" t="s">
        <v>75</v>
      </c>
      <c r="D21" s="189"/>
      <c r="E21" s="72">
        <v>20</v>
      </c>
      <c r="F21" s="73">
        <v>19</v>
      </c>
      <c r="G21" s="74">
        <v>1</v>
      </c>
      <c r="H21" s="94">
        <f t="shared" si="1"/>
        <v>20</v>
      </c>
      <c r="I21" s="21"/>
      <c r="J21" s="73">
        <v>1</v>
      </c>
      <c r="K21" s="74">
        <v>1</v>
      </c>
      <c r="L21" s="76">
        <v>18</v>
      </c>
      <c r="M21" s="74">
        <v>1</v>
      </c>
      <c r="N21" s="94">
        <f t="shared" si="0"/>
        <v>21</v>
      </c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</row>
    <row r="22" spans="2:50" ht="24.95" customHeight="1" x14ac:dyDescent="0.35">
      <c r="B22" s="201"/>
      <c r="C22" s="188" t="s">
        <v>53</v>
      </c>
      <c r="D22" s="189"/>
      <c r="E22" s="72">
        <v>476</v>
      </c>
      <c r="F22" s="73">
        <v>116</v>
      </c>
      <c r="G22" s="74">
        <v>174</v>
      </c>
      <c r="H22" s="94">
        <f t="shared" si="1"/>
        <v>290</v>
      </c>
      <c r="I22" s="21"/>
      <c r="J22" s="73">
        <v>33</v>
      </c>
      <c r="K22" s="74">
        <v>32</v>
      </c>
      <c r="L22" s="76">
        <v>159</v>
      </c>
      <c r="M22" s="74">
        <v>84</v>
      </c>
      <c r="N22" s="94">
        <f t="shared" si="0"/>
        <v>308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8"/>
    </row>
    <row r="23" spans="2:50" ht="24.95" customHeight="1" x14ac:dyDescent="0.35">
      <c r="B23" s="201"/>
      <c r="C23" s="188" t="s">
        <v>54</v>
      </c>
      <c r="D23" s="189"/>
      <c r="E23" s="72">
        <v>10</v>
      </c>
      <c r="F23" s="73">
        <v>7</v>
      </c>
      <c r="G23" s="74">
        <v>0</v>
      </c>
      <c r="H23" s="94">
        <f t="shared" si="1"/>
        <v>7</v>
      </c>
      <c r="I23" s="21"/>
      <c r="J23" s="73">
        <v>0</v>
      </c>
      <c r="K23" s="74">
        <v>0</v>
      </c>
      <c r="L23" s="76">
        <v>11</v>
      </c>
      <c r="M23" s="74">
        <v>0</v>
      </c>
      <c r="N23" s="94">
        <f t="shared" si="0"/>
        <v>11</v>
      </c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8"/>
    </row>
    <row r="24" spans="2:50" ht="24.95" customHeight="1" x14ac:dyDescent="0.35">
      <c r="B24" s="201"/>
      <c r="C24" s="188" t="s">
        <v>55</v>
      </c>
      <c r="D24" s="189"/>
      <c r="E24" s="72">
        <v>7</v>
      </c>
      <c r="F24" s="73">
        <v>3</v>
      </c>
      <c r="G24" s="74">
        <v>1</v>
      </c>
      <c r="H24" s="94">
        <f t="shared" si="1"/>
        <v>4</v>
      </c>
      <c r="I24" s="21"/>
      <c r="J24" s="73">
        <v>2</v>
      </c>
      <c r="K24" s="74">
        <v>0</v>
      </c>
      <c r="L24" s="76">
        <v>6</v>
      </c>
      <c r="M24" s="74">
        <v>1</v>
      </c>
      <c r="N24" s="94">
        <f t="shared" si="0"/>
        <v>9</v>
      </c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8"/>
    </row>
    <row r="25" spans="2:50" ht="34.5" customHeight="1" x14ac:dyDescent="0.35">
      <c r="B25" s="201"/>
      <c r="C25" s="188" t="s">
        <v>50</v>
      </c>
      <c r="D25" s="189"/>
      <c r="E25" s="72">
        <v>0</v>
      </c>
      <c r="F25" s="73">
        <v>0</v>
      </c>
      <c r="G25" s="74">
        <v>0</v>
      </c>
      <c r="H25" s="94">
        <f t="shared" si="1"/>
        <v>0</v>
      </c>
      <c r="I25" s="21"/>
      <c r="J25" s="73">
        <v>0</v>
      </c>
      <c r="K25" s="74">
        <v>3</v>
      </c>
      <c r="L25" s="76">
        <v>9</v>
      </c>
      <c r="M25" s="74">
        <v>0</v>
      </c>
      <c r="N25" s="94">
        <f t="shared" si="0"/>
        <v>12</v>
      </c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8"/>
    </row>
    <row r="26" spans="2:50" ht="31.5" customHeight="1" x14ac:dyDescent="0.35">
      <c r="B26" s="201"/>
      <c r="C26" s="188" t="s">
        <v>56</v>
      </c>
      <c r="D26" s="189"/>
      <c r="E26" s="72">
        <v>52</v>
      </c>
      <c r="F26" s="73">
        <v>25</v>
      </c>
      <c r="G26" s="74">
        <v>16</v>
      </c>
      <c r="H26" s="94">
        <f t="shared" si="1"/>
        <v>41</v>
      </c>
      <c r="I26" s="21"/>
      <c r="J26" s="73">
        <v>9</v>
      </c>
      <c r="K26" s="74">
        <v>3</v>
      </c>
      <c r="L26" s="76">
        <v>48</v>
      </c>
      <c r="M26" s="74">
        <v>7</v>
      </c>
      <c r="N26" s="94">
        <f t="shared" si="0"/>
        <v>67</v>
      </c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8"/>
    </row>
    <row r="27" spans="2:50" ht="24.95" customHeight="1" x14ac:dyDescent="0.35">
      <c r="B27" s="201"/>
      <c r="C27" s="188" t="s">
        <v>57</v>
      </c>
      <c r="D27" s="189"/>
      <c r="E27" s="72">
        <v>126</v>
      </c>
      <c r="F27" s="73">
        <v>69</v>
      </c>
      <c r="G27" s="74">
        <v>21</v>
      </c>
      <c r="H27" s="94">
        <f t="shared" si="1"/>
        <v>90</v>
      </c>
      <c r="I27" s="21"/>
      <c r="J27" s="73">
        <v>22</v>
      </c>
      <c r="K27" s="74">
        <v>9</v>
      </c>
      <c r="L27" s="76">
        <v>108</v>
      </c>
      <c r="M27" s="74">
        <v>19</v>
      </c>
      <c r="N27" s="94">
        <f t="shared" si="0"/>
        <v>158</v>
      </c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8"/>
    </row>
    <row r="28" spans="2:50" ht="24.75" customHeight="1" thickBot="1" x14ac:dyDescent="0.4">
      <c r="B28" s="202"/>
      <c r="C28" s="199" t="s">
        <v>23</v>
      </c>
      <c r="D28" s="200"/>
      <c r="E28" s="23">
        <f>SUM(E17:E27)</f>
        <v>1007</v>
      </c>
      <c r="F28" s="23">
        <f>SUM(F17:F27)</f>
        <v>443</v>
      </c>
      <c r="G28" s="41">
        <f>SUM(G17:G27)</f>
        <v>266</v>
      </c>
      <c r="H28" s="92">
        <f>SUM(H17:H27)</f>
        <v>709</v>
      </c>
      <c r="I28">
        <f>SUM(I14:I27)</f>
        <v>0</v>
      </c>
      <c r="J28" s="23">
        <f>SUM(J17:J27)</f>
        <v>78</v>
      </c>
      <c r="K28" s="25">
        <f>SUM(K17:K27)</f>
        <v>61</v>
      </c>
      <c r="L28" s="26">
        <f>SUM(L17:L27)</f>
        <v>684</v>
      </c>
      <c r="M28" s="41">
        <f>SUM(M17:M27)</f>
        <v>162</v>
      </c>
      <c r="N28" s="92">
        <f>SUM(N17:N27)</f>
        <v>985</v>
      </c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8"/>
    </row>
    <row r="29" spans="2:50" ht="24.95" customHeight="1" x14ac:dyDescent="0.35">
      <c r="B29" s="205" t="s">
        <v>40</v>
      </c>
      <c r="C29" s="203" t="s">
        <v>58</v>
      </c>
      <c r="D29" s="204"/>
      <c r="E29" s="77">
        <v>293</v>
      </c>
      <c r="F29" s="78">
        <v>100</v>
      </c>
      <c r="G29" s="79">
        <v>106</v>
      </c>
      <c r="H29" s="93">
        <f>SUM(F29:G29)</f>
        <v>206</v>
      </c>
      <c r="I29" s="21"/>
      <c r="J29" s="78">
        <v>2</v>
      </c>
      <c r="K29" s="79">
        <v>27</v>
      </c>
      <c r="L29" s="80">
        <v>164</v>
      </c>
      <c r="M29" s="79">
        <v>83</v>
      </c>
      <c r="N29" s="93">
        <f>SUM(J29:M29)</f>
        <v>276</v>
      </c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8"/>
    </row>
    <row r="30" spans="2:50" ht="30.75" customHeight="1" x14ac:dyDescent="0.35">
      <c r="B30" s="206"/>
      <c r="C30" s="188" t="s">
        <v>59</v>
      </c>
      <c r="D30" s="189"/>
      <c r="E30" s="72">
        <v>0</v>
      </c>
      <c r="F30" s="73">
        <v>0</v>
      </c>
      <c r="G30" s="74">
        <v>0</v>
      </c>
      <c r="H30" s="94">
        <f t="shared" ref="H30:H31" si="2">SUM(F30:G30)</f>
        <v>0</v>
      </c>
      <c r="I30" s="21"/>
      <c r="J30" s="73">
        <v>0</v>
      </c>
      <c r="K30" s="74">
        <v>0</v>
      </c>
      <c r="L30" s="76">
        <v>0</v>
      </c>
      <c r="M30" s="74">
        <v>0</v>
      </c>
      <c r="N30" s="94">
        <f t="shared" ref="N30:N31" si="3">SUM(J30:M30)</f>
        <v>0</v>
      </c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8"/>
    </row>
    <row r="31" spans="2:50" ht="24.95" customHeight="1" x14ac:dyDescent="0.35">
      <c r="B31" s="206"/>
      <c r="C31" s="188" t="s">
        <v>60</v>
      </c>
      <c r="D31" s="189"/>
      <c r="E31" s="72">
        <v>0</v>
      </c>
      <c r="F31" s="73">
        <v>0</v>
      </c>
      <c r="G31" s="74">
        <v>0</v>
      </c>
      <c r="H31" s="106">
        <f t="shared" si="2"/>
        <v>0</v>
      </c>
      <c r="I31" s="21"/>
      <c r="J31" s="73">
        <v>0</v>
      </c>
      <c r="K31" s="74">
        <v>4</v>
      </c>
      <c r="L31" s="76">
        <v>0</v>
      </c>
      <c r="M31" s="74">
        <v>0</v>
      </c>
      <c r="N31" s="94">
        <f t="shared" si="3"/>
        <v>4</v>
      </c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</row>
    <row r="32" spans="2:50" ht="24.95" customHeight="1" thickBot="1" x14ac:dyDescent="0.4">
      <c r="B32" s="207"/>
      <c r="C32" s="199" t="s">
        <v>23</v>
      </c>
      <c r="D32" s="200"/>
      <c r="E32" s="23">
        <f>SUM(E29:E31)</f>
        <v>293</v>
      </c>
      <c r="F32" s="24">
        <f>SUM(F29:F31)</f>
        <v>100</v>
      </c>
      <c r="G32" s="25">
        <f>SUM(G29:G31)</f>
        <v>106</v>
      </c>
      <c r="H32" s="92">
        <f>SUM(H29:H31)</f>
        <v>206</v>
      </c>
      <c r="J32" s="24">
        <f>SUM(J29:J31)</f>
        <v>2</v>
      </c>
      <c r="K32" s="25">
        <f>SUM(K29:K31)</f>
        <v>31</v>
      </c>
      <c r="L32" s="26">
        <f>SUM(L29:L31)</f>
        <v>164</v>
      </c>
      <c r="M32" s="25">
        <f>SUM(M29:M31)</f>
        <v>83</v>
      </c>
      <c r="N32" s="92">
        <f>SUM(N29:N31)</f>
        <v>280</v>
      </c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</row>
    <row r="33" spans="2:49" ht="24.95" customHeight="1" x14ac:dyDescent="0.35">
      <c r="B33" s="228" t="s">
        <v>88</v>
      </c>
      <c r="C33" s="203" t="s">
        <v>61</v>
      </c>
      <c r="D33" s="204"/>
      <c r="E33" s="77">
        <v>5</v>
      </c>
      <c r="F33" s="78">
        <v>4</v>
      </c>
      <c r="G33" s="79">
        <v>0</v>
      </c>
      <c r="H33" s="93">
        <f>SUM(F33:G33)</f>
        <v>4</v>
      </c>
      <c r="I33" s="21"/>
      <c r="J33" s="78">
        <v>0</v>
      </c>
      <c r="K33" s="79">
        <v>0</v>
      </c>
      <c r="L33" s="80">
        <v>35</v>
      </c>
      <c r="M33" s="79">
        <v>0</v>
      </c>
      <c r="N33" s="93">
        <f>SUM(J33:M33)</f>
        <v>35</v>
      </c>
      <c r="AF33" s="119" t="s">
        <v>93</v>
      </c>
      <c r="AG33" s="119" t="s">
        <v>171</v>
      </c>
      <c r="AH33" s="119" t="s">
        <v>146</v>
      </c>
      <c r="AI33" s="119" t="s">
        <v>87</v>
      </c>
      <c r="AJ33" s="119" t="s">
        <v>109</v>
      </c>
      <c r="AK33" s="119" t="s">
        <v>110</v>
      </c>
      <c r="AL33" s="119" t="s">
        <v>147</v>
      </c>
      <c r="AM33" s="119" t="s">
        <v>148</v>
      </c>
      <c r="AN33" s="119" t="s">
        <v>172</v>
      </c>
      <c r="AO33" s="119" t="s">
        <v>150</v>
      </c>
      <c r="AP33" s="119" t="s">
        <v>151</v>
      </c>
      <c r="AQ33" s="119" t="s">
        <v>173</v>
      </c>
      <c r="AR33" s="119" t="s">
        <v>154</v>
      </c>
      <c r="AS33" s="119" t="s">
        <v>153</v>
      </c>
      <c r="AT33" s="119" t="s">
        <v>155</v>
      </c>
      <c r="AU33" s="119" t="s">
        <v>156</v>
      </c>
      <c r="AV33" s="119" t="s">
        <v>142</v>
      </c>
      <c r="AW33" s="119" t="s">
        <v>141</v>
      </c>
    </row>
    <row r="34" spans="2:49" ht="34.5" customHeight="1" x14ac:dyDescent="0.35">
      <c r="B34" s="195"/>
      <c r="C34" s="188" t="s">
        <v>77</v>
      </c>
      <c r="D34" s="189"/>
      <c r="E34" s="72">
        <v>38</v>
      </c>
      <c r="F34" s="73">
        <v>4</v>
      </c>
      <c r="G34" s="74">
        <v>25</v>
      </c>
      <c r="H34" s="106">
        <f t="shared" ref="H34:H40" si="4">SUM(F34:G34)</f>
        <v>29</v>
      </c>
      <c r="I34" s="21"/>
      <c r="J34" s="73">
        <v>2</v>
      </c>
      <c r="K34" s="74">
        <v>62</v>
      </c>
      <c r="L34" s="76">
        <v>13</v>
      </c>
      <c r="M34" s="74">
        <v>17</v>
      </c>
      <c r="N34" s="94">
        <f t="shared" ref="N34:N40" si="5">SUM(J34:M34)</f>
        <v>94</v>
      </c>
      <c r="AF34" s="118" t="s">
        <v>93</v>
      </c>
      <c r="AG34" s="118" t="s">
        <v>94</v>
      </c>
      <c r="AH34" s="118" t="s">
        <v>100</v>
      </c>
      <c r="AI34" s="118" t="s">
        <v>101</v>
      </c>
      <c r="AJ34" s="118" t="s">
        <v>109</v>
      </c>
      <c r="AK34" s="118" t="s">
        <v>110</v>
      </c>
      <c r="AL34" s="118" t="s">
        <v>113</v>
      </c>
      <c r="AM34" s="118" t="s">
        <v>117</v>
      </c>
      <c r="AN34" s="118" t="s">
        <v>120</v>
      </c>
      <c r="AO34" s="118" t="s">
        <v>121</v>
      </c>
      <c r="AP34" s="118" t="s">
        <v>122</v>
      </c>
      <c r="AQ34" s="118" t="s">
        <v>123</v>
      </c>
      <c r="AR34" s="118" t="s">
        <v>132</v>
      </c>
      <c r="AS34" s="118" t="s">
        <v>136</v>
      </c>
      <c r="AT34" s="118" t="s">
        <v>138</v>
      </c>
      <c r="AU34" s="118" t="s">
        <v>156</v>
      </c>
      <c r="AV34" s="118" t="s">
        <v>142</v>
      </c>
      <c r="AW34" s="118" t="s">
        <v>141</v>
      </c>
    </row>
    <row r="35" spans="2:49" ht="23.25" customHeight="1" x14ac:dyDescent="0.35">
      <c r="B35" s="195"/>
      <c r="C35" s="188" t="s">
        <v>78</v>
      </c>
      <c r="D35" s="189"/>
      <c r="E35" s="72">
        <v>29</v>
      </c>
      <c r="F35" s="73">
        <v>11</v>
      </c>
      <c r="G35" s="74">
        <v>16</v>
      </c>
      <c r="H35" s="94">
        <f t="shared" si="4"/>
        <v>27</v>
      </c>
      <c r="I35" s="21"/>
      <c r="J35" s="73">
        <v>3</v>
      </c>
      <c r="K35" s="74">
        <v>42</v>
      </c>
      <c r="L35" s="76">
        <v>22</v>
      </c>
      <c r="M35" s="74">
        <v>19</v>
      </c>
      <c r="N35" s="94">
        <f t="shared" si="5"/>
        <v>86</v>
      </c>
      <c r="AF35" s="118"/>
      <c r="AG35" s="118" t="s">
        <v>95</v>
      </c>
      <c r="AH35" s="118" t="s">
        <v>99</v>
      </c>
      <c r="AI35" s="118" t="s">
        <v>102</v>
      </c>
      <c r="AJ35" s="118"/>
      <c r="AK35" s="118" t="s">
        <v>112</v>
      </c>
      <c r="AL35" s="118" t="s">
        <v>114</v>
      </c>
      <c r="AM35" s="118" t="s">
        <v>119</v>
      </c>
      <c r="AN35" s="118"/>
      <c r="AO35" s="118"/>
      <c r="AP35" s="118"/>
      <c r="AQ35" s="118" t="s">
        <v>124</v>
      </c>
      <c r="AR35" s="118" t="s">
        <v>133</v>
      </c>
      <c r="AS35" s="118" t="s">
        <v>137</v>
      </c>
      <c r="AT35" s="118" t="s">
        <v>139</v>
      </c>
      <c r="AU35" s="118"/>
      <c r="AV35" s="118"/>
      <c r="AW35" s="118"/>
    </row>
    <row r="36" spans="2:49" ht="23.25" customHeight="1" x14ac:dyDescent="0.35">
      <c r="B36" s="195"/>
      <c r="C36" s="188" t="s">
        <v>79</v>
      </c>
      <c r="D36" s="189"/>
      <c r="E36" s="72">
        <v>22</v>
      </c>
      <c r="F36" s="73">
        <v>10</v>
      </c>
      <c r="G36" s="74">
        <v>11</v>
      </c>
      <c r="H36" s="94">
        <f t="shared" si="4"/>
        <v>21</v>
      </c>
      <c r="I36" s="21"/>
      <c r="J36" s="73">
        <v>7</v>
      </c>
      <c r="K36" s="74">
        <v>8</v>
      </c>
      <c r="L36" s="76">
        <v>28</v>
      </c>
      <c r="M36" s="74">
        <v>16</v>
      </c>
      <c r="N36" s="94">
        <f t="shared" si="5"/>
        <v>59</v>
      </c>
      <c r="AF36" s="118"/>
      <c r="AG36" s="118" t="s">
        <v>96</v>
      </c>
      <c r="AH36" s="118"/>
      <c r="AI36" s="118" t="s">
        <v>103</v>
      </c>
      <c r="AJ36" s="118"/>
      <c r="AK36" s="118" t="s">
        <v>111</v>
      </c>
      <c r="AL36" s="118" t="s">
        <v>170</v>
      </c>
      <c r="AM36" s="118" t="s">
        <v>118</v>
      </c>
      <c r="AN36" s="118"/>
      <c r="AO36" s="118"/>
      <c r="AP36" s="118"/>
      <c r="AQ36" s="118" t="s">
        <v>126</v>
      </c>
      <c r="AR36" s="118" t="s">
        <v>134</v>
      </c>
      <c r="AS36" s="118"/>
      <c r="AT36" s="118"/>
      <c r="AU36" s="118"/>
      <c r="AV36" s="118"/>
      <c r="AW36" s="118"/>
    </row>
    <row r="37" spans="2:49" ht="24.95" customHeight="1" x14ac:dyDescent="0.35">
      <c r="B37" s="195"/>
      <c r="C37" s="188" t="s">
        <v>62</v>
      </c>
      <c r="D37" s="189"/>
      <c r="E37" s="72">
        <v>27</v>
      </c>
      <c r="F37" s="73">
        <v>17</v>
      </c>
      <c r="G37" s="74">
        <v>7</v>
      </c>
      <c r="H37" s="94">
        <f t="shared" si="4"/>
        <v>24</v>
      </c>
      <c r="I37" s="21"/>
      <c r="J37" s="73">
        <v>0</v>
      </c>
      <c r="K37" s="74">
        <v>0</v>
      </c>
      <c r="L37" s="76">
        <v>23</v>
      </c>
      <c r="M37" s="74">
        <v>2</v>
      </c>
      <c r="N37" s="94">
        <f t="shared" si="5"/>
        <v>25</v>
      </c>
      <c r="AF37" s="118"/>
      <c r="AG37" s="118" t="s">
        <v>97</v>
      </c>
      <c r="AH37" s="118"/>
      <c r="AI37" s="118" t="s">
        <v>104</v>
      </c>
      <c r="AJ37" s="118"/>
      <c r="AK37" s="118"/>
      <c r="AL37" s="118" t="s">
        <v>115</v>
      </c>
      <c r="AM37" s="118"/>
      <c r="AN37" s="118"/>
      <c r="AO37" s="118"/>
      <c r="AP37" s="118"/>
      <c r="AQ37" s="118" t="s">
        <v>125</v>
      </c>
      <c r="AR37" s="118" t="s">
        <v>135</v>
      </c>
      <c r="AS37" s="118"/>
      <c r="AT37" s="118"/>
      <c r="AU37" s="118"/>
      <c r="AV37" s="118"/>
      <c r="AW37" s="118"/>
    </row>
    <row r="38" spans="2:49" ht="24.95" customHeight="1" x14ac:dyDescent="0.35">
      <c r="B38" s="195"/>
      <c r="C38" s="188" t="s">
        <v>63</v>
      </c>
      <c r="D38" s="189"/>
      <c r="E38" s="72">
        <v>586</v>
      </c>
      <c r="F38" s="73">
        <v>33</v>
      </c>
      <c r="G38" s="74">
        <v>426</v>
      </c>
      <c r="H38" s="94">
        <f t="shared" si="4"/>
        <v>459</v>
      </c>
      <c r="I38" s="21"/>
      <c r="J38" s="73">
        <v>0</v>
      </c>
      <c r="K38" s="74">
        <v>78</v>
      </c>
      <c r="L38" s="76">
        <v>62</v>
      </c>
      <c r="M38" s="74">
        <v>467</v>
      </c>
      <c r="N38" s="94">
        <f t="shared" si="5"/>
        <v>607</v>
      </c>
      <c r="AF38" s="118"/>
      <c r="AG38" s="118" t="s">
        <v>98</v>
      </c>
      <c r="AH38" s="118"/>
      <c r="AI38" s="118" t="s">
        <v>105</v>
      </c>
      <c r="AJ38" s="118"/>
      <c r="AK38" s="118"/>
      <c r="AL38" s="118"/>
      <c r="AM38" s="118"/>
      <c r="AN38" s="118"/>
      <c r="AO38" s="118"/>
      <c r="AP38" s="118"/>
      <c r="AQ38" s="118" t="s">
        <v>127</v>
      </c>
      <c r="AR38" s="118"/>
      <c r="AS38" s="118"/>
      <c r="AT38" s="118"/>
      <c r="AU38" s="118"/>
      <c r="AV38" s="118"/>
      <c r="AW38" s="118"/>
    </row>
    <row r="39" spans="2:49" ht="34.5" customHeight="1" x14ac:dyDescent="0.35">
      <c r="B39" s="195"/>
      <c r="C39" s="188" t="s">
        <v>64</v>
      </c>
      <c r="D39" s="229"/>
      <c r="E39" s="72">
        <v>0</v>
      </c>
      <c r="F39" s="73">
        <v>0</v>
      </c>
      <c r="G39" s="74">
        <v>0</v>
      </c>
      <c r="H39" s="94">
        <f t="shared" si="4"/>
        <v>0</v>
      </c>
      <c r="J39" s="73">
        <v>0</v>
      </c>
      <c r="K39" s="74">
        <v>0</v>
      </c>
      <c r="L39" s="76">
        <v>0</v>
      </c>
      <c r="M39" s="74">
        <v>0</v>
      </c>
      <c r="N39" s="94">
        <f t="shared" si="5"/>
        <v>0</v>
      </c>
      <c r="AF39" s="118"/>
      <c r="AG39" s="118"/>
      <c r="AH39" s="118"/>
      <c r="AI39" s="118" t="s">
        <v>106</v>
      </c>
      <c r="AJ39" s="118"/>
      <c r="AK39" s="118"/>
      <c r="AL39" s="118"/>
      <c r="AM39" s="118"/>
      <c r="AN39" s="118"/>
      <c r="AO39" s="118"/>
      <c r="AP39" s="118"/>
      <c r="AQ39" s="118" t="s">
        <v>130</v>
      </c>
      <c r="AR39" s="118"/>
      <c r="AS39" s="118"/>
      <c r="AT39" s="118"/>
      <c r="AU39" s="118"/>
      <c r="AV39" s="118"/>
      <c r="AW39" s="118"/>
    </row>
    <row r="40" spans="2:49" ht="24.75" customHeight="1" x14ac:dyDescent="0.35">
      <c r="B40" s="195"/>
      <c r="C40" s="188" t="s">
        <v>89</v>
      </c>
      <c r="D40" s="214"/>
      <c r="E40" s="81">
        <v>0</v>
      </c>
      <c r="F40" s="81">
        <v>0</v>
      </c>
      <c r="G40" s="82">
        <v>0</v>
      </c>
      <c r="H40" s="94">
        <f t="shared" si="4"/>
        <v>0</v>
      </c>
      <c r="J40" s="81">
        <v>0</v>
      </c>
      <c r="K40" s="82">
        <v>0</v>
      </c>
      <c r="L40" s="76">
        <v>0</v>
      </c>
      <c r="M40" s="82">
        <v>0</v>
      </c>
      <c r="N40" s="95">
        <f t="shared" si="5"/>
        <v>0</v>
      </c>
      <c r="AF40" s="118"/>
      <c r="AG40" s="118"/>
      <c r="AH40" s="118"/>
      <c r="AI40" s="118" t="s">
        <v>107</v>
      </c>
      <c r="AJ40" s="118"/>
      <c r="AK40" s="118"/>
      <c r="AL40" s="118"/>
      <c r="AM40" s="118"/>
      <c r="AN40" s="118"/>
      <c r="AO40" s="118"/>
      <c r="AP40" s="118"/>
      <c r="AQ40" s="118" t="s">
        <v>131</v>
      </c>
      <c r="AR40" s="118"/>
      <c r="AS40" s="118"/>
      <c r="AT40" s="118"/>
      <c r="AU40" s="118"/>
      <c r="AV40" s="118"/>
      <c r="AW40" s="118"/>
    </row>
    <row r="41" spans="2:49" ht="24.95" customHeight="1" thickBot="1" x14ac:dyDescent="0.4">
      <c r="B41" s="195"/>
      <c r="C41" s="230" t="s">
        <v>23</v>
      </c>
      <c r="D41" s="231"/>
      <c r="E41" s="27">
        <f>SUM(E33:E40)</f>
        <v>707</v>
      </c>
      <c r="F41" s="27">
        <f>SUM(F33:F40)</f>
        <v>79</v>
      </c>
      <c r="G41" s="42">
        <f>SUM(G33:G40)</f>
        <v>485</v>
      </c>
      <c r="H41" s="107">
        <f>SUM(H33:H40)</f>
        <v>564</v>
      </c>
      <c r="J41" s="27">
        <f>SUM(J33:J40)</f>
        <v>12</v>
      </c>
      <c r="K41" s="44">
        <f>SUM(K33:K40)</f>
        <v>190</v>
      </c>
      <c r="L41" s="43">
        <f>SUM(L33:L40)</f>
        <v>183</v>
      </c>
      <c r="M41" s="42">
        <f>SUM(M33:M40)</f>
        <v>521</v>
      </c>
      <c r="N41" s="96">
        <f>SUM(N33:N40)</f>
        <v>906</v>
      </c>
      <c r="AF41" s="118"/>
      <c r="AG41" s="118"/>
      <c r="AH41" s="118"/>
      <c r="AI41" s="118" t="s">
        <v>108</v>
      </c>
      <c r="AJ41" s="118"/>
      <c r="AK41" s="118"/>
      <c r="AL41" s="118"/>
      <c r="AM41" s="118"/>
      <c r="AN41" s="118"/>
      <c r="AO41" s="118"/>
      <c r="AP41" s="118"/>
      <c r="AQ41" s="118" t="s">
        <v>129</v>
      </c>
      <c r="AR41" s="118"/>
      <c r="AS41" s="118"/>
      <c r="AT41" s="118"/>
      <c r="AU41" s="118"/>
      <c r="AV41" s="118"/>
      <c r="AW41" s="118"/>
    </row>
    <row r="42" spans="2:49" ht="24" customHeight="1" thickTop="1" thickBot="1" x14ac:dyDescent="0.4">
      <c r="B42" s="217" t="s">
        <v>72</v>
      </c>
      <c r="C42" s="218"/>
      <c r="D42" s="218"/>
      <c r="E42" s="144">
        <f>SUM(E16+E28+E32+E41)</f>
        <v>2007</v>
      </c>
      <c r="F42" s="144">
        <f>SUM(F16+F28+F32+F41)</f>
        <v>622</v>
      </c>
      <c r="G42" s="145">
        <f>SUM(G16+G28+G32+G41)</f>
        <v>857</v>
      </c>
      <c r="H42" s="146">
        <f>SUM(H16+H28+H32+H41)</f>
        <v>1479</v>
      </c>
      <c r="J42" s="144">
        <f>SUM(J16+J28+J32+J41)</f>
        <v>92</v>
      </c>
      <c r="K42" s="147">
        <f>SUM(K16+K28+K32+K41)</f>
        <v>282</v>
      </c>
      <c r="L42" s="148">
        <f>SUM(L16+L28+L32+L41)</f>
        <v>1031</v>
      </c>
      <c r="M42" s="145">
        <f>SUM(M16+M28+M32+M41)</f>
        <v>766</v>
      </c>
      <c r="N42" s="146">
        <f>SUM(N16+N28+N32+N41)</f>
        <v>2171</v>
      </c>
      <c r="AF42" s="118"/>
      <c r="AG42" s="118"/>
      <c r="AH42" s="118"/>
      <c r="AI42" s="118" t="s">
        <v>86</v>
      </c>
      <c r="AJ42" s="118"/>
      <c r="AK42" s="118"/>
      <c r="AL42" s="118"/>
      <c r="AM42" s="118"/>
      <c r="AN42" s="118"/>
      <c r="AO42" s="118"/>
      <c r="AP42" s="118"/>
      <c r="AQ42" s="118" t="s">
        <v>128</v>
      </c>
      <c r="AR42" s="118"/>
      <c r="AS42" s="118"/>
      <c r="AT42" s="118"/>
      <c r="AU42" s="118"/>
      <c r="AV42" s="118"/>
      <c r="AW42" s="118"/>
    </row>
    <row r="43" spans="2:49" ht="9" customHeight="1" thickTop="1" thickBot="1" x14ac:dyDescent="0.5">
      <c r="B43" s="140"/>
      <c r="C43" s="140"/>
      <c r="D43" s="140"/>
      <c r="E43" s="141"/>
      <c r="F43" s="141"/>
      <c r="G43" s="141"/>
      <c r="H43" s="142"/>
      <c r="I43" s="40"/>
      <c r="J43" s="40"/>
      <c r="K43" s="141"/>
      <c r="L43" s="143"/>
      <c r="M43" s="141"/>
      <c r="N43" s="142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</row>
    <row r="44" spans="2:49" ht="24.95" customHeight="1" x14ac:dyDescent="0.35">
      <c r="B44" s="228" t="s">
        <v>41</v>
      </c>
      <c r="C44" s="222" t="s">
        <v>65</v>
      </c>
      <c r="D44" s="223"/>
      <c r="E44" s="77">
        <v>179</v>
      </c>
      <c r="F44" s="78">
        <v>3</v>
      </c>
      <c r="G44" s="79">
        <v>143</v>
      </c>
      <c r="H44" s="93">
        <f>SUM(F44:G44)</f>
        <v>146</v>
      </c>
      <c r="I44" s="21"/>
      <c r="J44" s="78">
        <v>0</v>
      </c>
      <c r="K44" s="79">
        <v>0</v>
      </c>
      <c r="L44" s="80">
        <v>2</v>
      </c>
      <c r="M44" s="85">
        <v>37</v>
      </c>
      <c r="N44" s="93">
        <f t="shared" ref="N44:N51" si="6">SUM(J44:M44)</f>
        <v>39</v>
      </c>
    </row>
    <row r="45" spans="2:49" ht="24.95" customHeight="1" x14ac:dyDescent="0.35">
      <c r="B45" s="195"/>
      <c r="C45" s="224" t="s">
        <v>53</v>
      </c>
      <c r="D45" s="225"/>
      <c r="E45" s="72">
        <v>94</v>
      </c>
      <c r="F45" s="73">
        <v>10</v>
      </c>
      <c r="G45" s="74">
        <v>54</v>
      </c>
      <c r="H45" s="106">
        <f t="shared" ref="H45:H51" si="7">SUM(F45:G45)</f>
        <v>64</v>
      </c>
      <c r="I45" s="21"/>
      <c r="J45" s="73">
        <v>0</v>
      </c>
      <c r="K45" s="74">
        <v>0</v>
      </c>
      <c r="L45" s="76">
        <v>6</v>
      </c>
      <c r="M45" s="86">
        <v>19</v>
      </c>
      <c r="N45" s="94">
        <f t="shared" si="6"/>
        <v>25</v>
      </c>
    </row>
    <row r="46" spans="2:49" ht="24.95" customHeight="1" x14ac:dyDescent="0.35">
      <c r="B46" s="195"/>
      <c r="C46" s="224" t="s">
        <v>66</v>
      </c>
      <c r="D46" s="225"/>
      <c r="E46" s="72">
        <v>6</v>
      </c>
      <c r="F46" s="73">
        <v>0</v>
      </c>
      <c r="G46" s="74">
        <v>5</v>
      </c>
      <c r="H46" s="106">
        <f t="shared" si="7"/>
        <v>5</v>
      </c>
      <c r="I46" s="21"/>
      <c r="J46" s="73">
        <v>0</v>
      </c>
      <c r="K46" s="74">
        <v>0</v>
      </c>
      <c r="L46" s="76">
        <v>0</v>
      </c>
      <c r="M46" s="86">
        <v>2</v>
      </c>
      <c r="N46" s="94">
        <f t="shared" si="6"/>
        <v>2</v>
      </c>
    </row>
    <row r="47" spans="2:49" ht="24.95" customHeight="1" x14ac:dyDescent="0.35">
      <c r="B47" s="195"/>
      <c r="C47" s="224" t="s">
        <v>67</v>
      </c>
      <c r="D47" s="225"/>
      <c r="E47" s="72">
        <v>5</v>
      </c>
      <c r="F47" s="73">
        <v>0</v>
      </c>
      <c r="G47" s="74">
        <v>4</v>
      </c>
      <c r="H47" s="106">
        <f t="shared" si="7"/>
        <v>4</v>
      </c>
      <c r="I47" s="21"/>
      <c r="J47" s="73">
        <v>0</v>
      </c>
      <c r="K47" s="74">
        <v>0</v>
      </c>
      <c r="L47" s="76">
        <v>0</v>
      </c>
      <c r="M47" s="86">
        <v>0</v>
      </c>
      <c r="N47" s="94">
        <f t="shared" si="6"/>
        <v>0</v>
      </c>
    </row>
    <row r="48" spans="2:49" ht="24.95" customHeight="1" x14ac:dyDescent="0.35">
      <c r="B48" s="195"/>
      <c r="C48" s="215" t="s">
        <v>83</v>
      </c>
      <c r="D48" s="216"/>
      <c r="E48" s="81">
        <v>0</v>
      </c>
      <c r="F48" s="84">
        <v>0</v>
      </c>
      <c r="G48" s="82">
        <v>0</v>
      </c>
      <c r="H48" s="106">
        <f t="shared" si="7"/>
        <v>0</v>
      </c>
      <c r="I48" s="21"/>
      <c r="J48" s="84">
        <v>0</v>
      </c>
      <c r="K48" s="82">
        <v>0</v>
      </c>
      <c r="L48" s="76">
        <v>0</v>
      </c>
      <c r="M48" s="83">
        <v>0</v>
      </c>
      <c r="N48" s="95">
        <f t="shared" si="6"/>
        <v>0</v>
      </c>
    </row>
    <row r="49" spans="2:14" ht="24.95" customHeight="1" x14ac:dyDescent="0.35">
      <c r="B49" s="195"/>
      <c r="C49" s="224" t="s">
        <v>68</v>
      </c>
      <c r="D49" s="225"/>
      <c r="E49" s="81">
        <v>180</v>
      </c>
      <c r="F49" s="84">
        <v>2</v>
      </c>
      <c r="G49" s="82">
        <v>137</v>
      </c>
      <c r="H49" s="106">
        <f t="shared" si="7"/>
        <v>139</v>
      </c>
      <c r="I49" s="21"/>
      <c r="J49" s="84">
        <v>0</v>
      </c>
      <c r="K49" s="82">
        <v>0</v>
      </c>
      <c r="L49" s="76">
        <v>0</v>
      </c>
      <c r="M49" s="83">
        <v>31</v>
      </c>
      <c r="N49" s="95">
        <f t="shared" si="6"/>
        <v>31</v>
      </c>
    </row>
    <row r="50" spans="2:14" ht="24.95" customHeight="1" x14ac:dyDescent="0.35">
      <c r="B50" s="195"/>
      <c r="C50" s="188" t="s">
        <v>69</v>
      </c>
      <c r="D50" s="214"/>
      <c r="E50" s="81">
        <v>34</v>
      </c>
      <c r="F50" s="84">
        <v>0</v>
      </c>
      <c r="G50" s="82">
        <v>30</v>
      </c>
      <c r="H50" s="106">
        <f t="shared" si="7"/>
        <v>30</v>
      </c>
      <c r="I50" s="21"/>
      <c r="J50" s="84">
        <v>0</v>
      </c>
      <c r="K50" s="82">
        <v>0</v>
      </c>
      <c r="L50" s="76">
        <v>1</v>
      </c>
      <c r="M50" s="83">
        <v>5</v>
      </c>
      <c r="N50" s="95">
        <f t="shared" si="6"/>
        <v>6</v>
      </c>
    </row>
    <row r="51" spans="2:14" ht="24.95" customHeight="1" thickBot="1" x14ac:dyDescent="0.4">
      <c r="B51" s="195"/>
      <c r="C51" s="226" t="s">
        <v>70</v>
      </c>
      <c r="D51" s="227"/>
      <c r="E51" s="81">
        <v>0</v>
      </c>
      <c r="F51" s="84">
        <v>0</v>
      </c>
      <c r="G51" s="82">
        <v>0</v>
      </c>
      <c r="H51" s="106">
        <f t="shared" si="7"/>
        <v>0</v>
      </c>
      <c r="J51" s="84">
        <v>0</v>
      </c>
      <c r="K51" s="82">
        <v>0</v>
      </c>
      <c r="L51" s="87">
        <v>0</v>
      </c>
      <c r="M51" s="83">
        <v>0</v>
      </c>
      <c r="N51" s="95">
        <f t="shared" si="6"/>
        <v>0</v>
      </c>
    </row>
    <row r="52" spans="2:14" ht="24" customHeight="1" thickTop="1" thickBot="1" x14ac:dyDescent="0.4">
      <c r="B52" s="208" t="s">
        <v>91</v>
      </c>
      <c r="C52" s="209"/>
      <c r="D52" s="210"/>
      <c r="E52" s="47">
        <f>SUM(E44:E51)</f>
        <v>498</v>
      </c>
      <c r="F52" s="47">
        <f t="shared" ref="F52:N52" si="8">SUM(F44:F51)</f>
        <v>15</v>
      </c>
      <c r="G52" s="48">
        <f t="shared" si="8"/>
        <v>373</v>
      </c>
      <c r="H52" s="98">
        <f t="shared" si="8"/>
        <v>388</v>
      </c>
      <c r="I52">
        <f t="shared" si="8"/>
        <v>0</v>
      </c>
      <c r="J52" s="47">
        <f t="shared" si="8"/>
        <v>0</v>
      </c>
      <c r="K52" s="49">
        <f t="shared" si="8"/>
        <v>0</v>
      </c>
      <c r="L52" s="50">
        <f t="shared" si="8"/>
        <v>9</v>
      </c>
      <c r="M52" s="48">
        <f t="shared" si="8"/>
        <v>94</v>
      </c>
      <c r="N52" s="98">
        <f t="shared" si="8"/>
        <v>103</v>
      </c>
    </row>
    <row r="53" spans="2:14" ht="4.5" customHeight="1" thickBot="1" x14ac:dyDescent="0.5">
      <c r="B53" s="8"/>
      <c r="C53" s="8"/>
      <c r="D53" s="8"/>
      <c r="E53" s="18"/>
      <c r="F53" s="18"/>
      <c r="G53" s="18"/>
      <c r="H53" s="108"/>
      <c r="J53" s="40"/>
      <c r="K53" s="18"/>
      <c r="L53" s="19"/>
      <c r="M53" s="18"/>
      <c r="N53" s="97"/>
    </row>
    <row r="54" spans="2:14" ht="46.5" customHeight="1" thickTop="1" thickBot="1" x14ac:dyDescent="0.4">
      <c r="B54" s="46" t="s">
        <v>90</v>
      </c>
      <c r="C54" s="39"/>
      <c r="D54" s="39"/>
      <c r="E54" s="38">
        <f>SUM(E52,E42)</f>
        <v>2505</v>
      </c>
      <c r="F54" s="38">
        <f>SUM(F52,F42)</f>
        <v>637</v>
      </c>
      <c r="G54" s="37">
        <f>SUM(G52,G42)</f>
        <v>1230</v>
      </c>
      <c r="H54" s="99">
        <f>SUM(H52,H42)</f>
        <v>1867</v>
      </c>
      <c r="I54">
        <f>SUM(I57+I60)</f>
        <v>0</v>
      </c>
      <c r="J54" s="38">
        <f>SUM(J52,J42)</f>
        <v>92</v>
      </c>
      <c r="K54" s="37">
        <f>SUM(K52,K42)</f>
        <v>282</v>
      </c>
      <c r="L54" s="36">
        <f>SUM(L52,L42)</f>
        <v>1040</v>
      </c>
      <c r="M54" s="35">
        <f>SUM(M52,M42)</f>
        <v>860</v>
      </c>
      <c r="N54" s="99">
        <f>SUM(N52,N42)</f>
        <v>2274</v>
      </c>
    </row>
    <row r="55" spans="2:14" ht="9" customHeight="1" thickTop="1" thickBot="1" x14ac:dyDescent="0.4">
      <c r="E55" s="21"/>
      <c r="F55" s="21"/>
      <c r="G55" s="21"/>
      <c r="H55" s="100"/>
      <c r="J55" s="21"/>
      <c r="K55" s="21"/>
      <c r="L55" s="21"/>
      <c r="M55" s="21"/>
      <c r="N55" s="100"/>
    </row>
    <row r="56" spans="2:14" ht="24.95" customHeight="1" thickTop="1" thickBot="1" x14ac:dyDescent="0.4">
      <c r="B56" s="219" t="s">
        <v>84</v>
      </c>
      <c r="C56" s="220"/>
      <c r="D56" s="221"/>
      <c r="E56" s="88">
        <v>247</v>
      </c>
      <c r="F56" s="89">
        <v>220</v>
      </c>
      <c r="G56" s="55"/>
      <c r="H56" s="101">
        <f>SUM(F56:G56)</f>
        <v>220</v>
      </c>
      <c r="J56" s="89">
        <v>136</v>
      </c>
      <c r="K56" s="55"/>
      <c r="L56" s="90">
        <v>327</v>
      </c>
      <c r="M56" s="55"/>
      <c r="N56" s="101">
        <f>SUM(J56:M56)</f>
        <v>463</v>
      </c>
    </row>
    <row r="57" spans="2:14" ht="24.95" customHeight="1" thickBot="1" x14ac:dyDescent="0.4">
      <c r="B57" s="138" t="s">
        <v>44</v>
      </c>
      <c r="C57" s="51"/>
      <c r="D57" s="51"/>
      <c r="E57" s="56">
        <f>SUM(E56+E42)</f>
        <v>2254</v>
      </c>
      <c r="F57" s="56">
        <f>SUM(F56+F42)</f>
        <v>842</v>
      </c>
      <c r="G57" s="57">
        <f>G42</f>
        <v>857</v>
      </c>
      <c r="H57" s="109">
        <f>SUM(F57:G57)</f>
        <v>1699</v>
      </c>
      <c r="I57">
        <f>SUM(I42:I42)</f>
        <v>0</v>
      </c>
      <c r="J57" s="58">
        <f>SUM(J56+J42)</f>
        <v>228</v>
      </c>
      <c r="K57" s="59">
        <f>K42</f>
        <v>282</v>
      </c>
      <c r="L57" s="60">
        <f>SUM(L56+L42)</f>
        <v>1358</v>
      </c>
      <c r="M57" s="52">
        <f>M42</f>
        <v>766</v>
      </c>
      <c r="N57" s="102">
        <f>SUM(J57:M57)</f>
        <v>2634</v>
      </c>
    </row>
    <row r="58" spans="2:14" ht="4.5" customHeight="1" thickTop="1" thickBot="1" x14ac:dyDescent="0.3">
      <c r="H58" s="103"/>
      <c r="N58" s="103"/>
    </row>
    <row r="59" spans="2:14" ht="24.95" customHeight="1" thickTop="1" thickBot="1" x14ac:dyDescent="0.4">
      <c r="B59" s="211" t="s">
        <v>82</v>
      </c>
      <c r="C59" s="212"/>
      <c r="D59" s="213"/>
      <c r="E59" s="88">
        <v>35</v>
      </c>
      <c r="F59" s="89">
        <v>26</v>
      </c>
      <c r="G59" s="55"/>
      <c r="H59" s="101">
        <f>SUM(F59:G59)</f>
        <v>26</v>
      </c>
      <c r="J59" s="89">
        <v>0</v>
      </c>
      <c r="K59" s="55"/>
      <c r="L59" s="91">
        <v>22</v>
      </c>
      <c r="M59" s="55"/>
      <c r="N59" s="101">
        <f>SUM(J59:M59)</f>
        <v>22</v>
      </c>
    </row>
    <row r="60" spans="2:14" ht="24.95" customHeight="1" thickTop="1" thickBot="1" x14ac:dyDescent="0.4">
      <c r="B60" s="139" t="s">
        <v>45</v>
      </c>
      <c r="C60" s="53"/>
      <c r="D60" s="53"/>
      <c r="E60" s="61">
        <f>SUM(E59+E52)</f>
        <v>533</v>
      </c>
      <c r="F60" s="61">
        <f>SUM(F59+F52)</f>
        <v>41</v>
      </c>
      <c r="G60" s="62">
        <f>G52</f>
        <v>373</v>
      </c>
      <c r="H60" s="104">
        <f>SUM(F60:G60)</f>
        <v>414</v>
      </c>
      <c r="I60">
        <f>SUM(I52+I59)</f>
        <v>0</v>
      </c>
      <c r="J60" s="63">
        <f>SUM(J59+J52)</f>
        <v>0</v>
      </c>
      <c r="K60" s="54">
        <f>K52</f>
        <v>0</v>
      </c>
      <c r="L60" s="64">
        <f>SUM(L59+L52)</f>
        <v>31</v>
      </c>
      <c r="M60" s="62">
        <f>M52</f>
        <v>94</v>
      </c>
      <c r="N60" s="104">
        <f>SUM(J60:M60)</f>
        <v>125</v>
      </c>
    </row>
    <row r="61" spans="2:14" ht="9" customHeight="1" thickTop="1" thickBot="1" x14ac:dyDescent="0.3">
      <c r="H61" s="103"/>
      <c r="N61" s="103"/>
    </row>
    <row r="62" spans="2:14" ht="46.5" customHeight="1" thickTop="1" thickBot="1" x14ac:dyDescent="0.4">
      <c r="B62" s="45" t="s">
        <v>92</v>
      </c>
      <c r="C62" s="39"/>
      <c r="D62" s="39"/>
      <c r="E62" s="38">
        <f>SUM(E60,E57)</f>
        <v>2787</v>
      </c>
      <c r="F62" s="38">
        <f>SUM(F60,F57)</f>
        <v>883</v>
      </c>
      <c r="G62" s="37">
        <f>SUM(G60,G57)</f>
        <v>1230</v>
      </c>
      <c r="H62" s="99">
        <f>SUM(H60,H57)</f>
        <v>2113</v>
      </c>
      <c r="I62">
        <f t="shared" ref="I62" si="9">SUM(I60,I57,I54)</f>
        <v>0</v>
      </c>
      <c r="J62" s="38">
        <f>SUM(J60,J57)</f>
        <v>228</v>
      </c>
      <c r="K62" s="37">
        <f>SUM(K60,K57)</f>
        <v>282</v>
      </c>
      <c r="L62" s="36">
        <f>SUM(L60,L57)</f>
        <v>1389</v>
      </c>
      <c r="M62" s="35">
        <f>SUM(M60,M57)</f>
        <v>860</v>
      </c>
      <c r="N62" s="99">
        <f>SUM(N60,N57)</f>
        <v>2759</v>
      </c>
    </row>
    <row r="63" spans="2:14" ht="15.75" thickTop="1" x14ac:dyDescent="0.25"/>
    <row r="79" spans="4:7" ht="26.25" x14ac:dyDescent="0.4">
      <c r="D79" s="65" t="s">
        <v>143</v>
      </c>
      <c r="E79" s="66" t="s">
        <v>144</v>
      </c>
      <c r="F79" s="68" t="s">
        <v>157</v>
      </c>
      <c r="G79" s="68" t="s">
        <v>158</v>
      </c>
    </row>
    <row r="80" spans="4:7" ht="20.25" x14ac:dyDescent="0.3">
      <c r="D80" s="67" t="s">
        <v>132</v>
      </c>
      <c r="E80" s="67" t="s">
        <v>87</v>
      </c>
      <c r="F80" s="68">
        <v>2013</v>
      </c>
      <c r="G80" s="68" t="s">
        <v>159</v>
      </c>
    </row>
    <row r="81" spans="4:7" ht="20.25" x14ac:dyDescent="0.3">
      <c r="D81" s="67" t="s">
        <v>98</v>
      </c>
      <c r="E81" s="67" t="s">
        <v>148</v>
      </c>
      <c r="F81" s="68">
        <v>2014</v>
      </c>
      <c r="G81" s="68" t="s">
        <v>160</v>
      </c>
    </row>
    <row r="82" spans="4:7" ht="20.25" x14ac:dyDescent="0.3">
      <c r="D82" s="67" t="s">
        <v>108</v>
      </c>
      <c r="E82" s="67" t="s">
        <v>153</v>
      </c>
      <c r="F82" s="68">
        <v>2015</v>
      </c>
      <c r="G82" s="68" t="s">
        <v>161</v>
      </c>
    </row>
    <row r="83" spans="4:7" ht="20.25" x14ac:dyDescent="0.3">
      <c r="D83" s="67" t="s">
        <v>112</v>
      </c>
      <c r="E83" s="67" t="s">
        <v>156</v>
      </c>
      <c r="F83" s="68">
        <v>2016</v>
      </c>
      <c r="G83" s="68" t="s">
        <v>162</v>
      </c>
    </row>
    <row r="84" spans="4:7" ht="20.25" x14ac:dyDescent="0.3">
      <c r="D84" s="67" t="s">
        <v>102</v>
      </c>
      <c r="E84" s="67" t="s">
        <v>155</v>
      </c>
      <c r="F84" s="68">
        <v>2017</v>
      </c>
      <c r="G84" s="68" t="s">
        <v>163</v>
      </c>
    </row>
    <row r="85" spans="4:7" ht="20.25" x14ac:dyDescent="0.3">
      <c r="D85" s="67" t="s">
        <v>129</v>
      </c>
      <c r="E85" s="67" t="s">
        <v>151</v>
      </c>
      <c r="F85" s="68">
        <v>2018</v>
      </c>
      <c r="G85" s="68" t="s">
        <v>164</v>
      </c>
    </row>
    <row r="86" spans="4:7" ht="20.25" x14ac:dyDescent="0.3">
      <c r="D86" s="67" t="s">
        <v>99</v>
      </c>
      <c r="E86" s="67" t="s">
        <v>145</v>
      </c>
      <c r="F86" s="68">
        <v>2019</v>
      </c>
      <c r="G86" s="68" t="s">
        <v>165</v>
      </c>
    </row>
    <row r="87" spans="4:7" ht="20.25" x14ac:dyDescent="0.3">
      <c r="D87" s="67" t="s">
        <v>113</v>
      </c>
      <c r="E87" s="67" t="s">
        <v>152</v>
      </c>
      <c r="F87" s="68">
        <v>2020</v>
      </c>
      <c r="G87" s="68" t="s">
        <v>166</v>
      </c>
    </row>
    <row r="88" spans="4:7" ht="20.25" x14ac:dyDescent="0.3">
      <c r="D88" s="67" t="s">
        <v>130</v>
      </c>
      <c r="E88" s="67" t="s">
        <v>147</v>
      </c>
      <c r="F88" s="68">
        <v>2021</v>
      </c>
      <c r="G88" s="68" t="s">
        <v>167</v>
      </c>
    </row>
    <row r="89" spans="4:7" ht="20.25" x14ac:dyDescent="0.3">
      <c r="D89" s="67" t="s">
        <v>100</v>
      </c>
      <c r="E89" s="67" t="s">
        <v>146</v>
      </c>
      <c r="F89" s="68">
        <v>2022</v>
      </c>
      <c r="G89" s="68" t="s">
        <v>168</v>
      </c>
    </row>
    <row r="90" spans="4:7" ht="20.25" x14ac:dyDescent="0.3">
      <c r="D90" s="67" t="s">
        <v>107</v>
      </c>
      <c r="E90" s="67" t="s">
        <v>154</v>
      </c>
      <c r="F90" s="68">
        <v>2023</v>
      </c>
      <c r="G90" s="68" t="s">
        <v>85</v>
      </c>
    </row>
    <row r="91" spans="4:7" ht="20.25" x14ac:dyDescent="0.3">
      <c r="D91" s="67" t="s">
        <v>111</v>
      </c>
      <c r="E91" s="67" t="s">
        <v>149</v>
      </c>
      <c r="F91" s="68">
        <v>2024</v>
      </c>
      <c r="G91" s="68" t="s">
        <v>169</v>
      </c>
    </row>
    <row r="92" spans="4:7" ht="20.25" x14ac:dyDescent="0.3">
      <c r="D92" s="67" t="s">
        <v>142</v>
      </c>
      <c r="E92" s="67" t="s">
        <v>93</v>
      </c>
      <c r="F92" s="68">
        <v>2025</v>
      </c>
      <c r="G92" s="68" t="s">
        <v>23</v>
      </c>
    </row>
    <row r="93" spans="4:7" ht="20.25" x14ac:dyDescent="0.3">
      <c r="D93" s="67" t="s">
        <v>95</v>
      </c>
      <c r="E93" s="67" t="s">
        <v>109</v>
      </c>
      <c r="F93" s="68">
        <v>2026</v>
      </c>
      <c r="G93" s="68"/>
    </row>
    <row r="94" spans="4:7" ht="20.25" x14ac:dyDescent="0.3">
      <c r="D94" s="67" t="s">
        <v>105</v>
      </c>
      <c r="E94" s="67" t="s">
        <v>150</v>
      </c>
      <c r="F94" s="68">
        <v>2027</v>
      </c>
      <c r="G94" s="68"/>
    </row>
    <row r="95" spans="4:7" ht="20.25" x14ac:dyDescent="0.3">
      <c r="D95" s="67" t="s">
        <v>97</v>
      </c>
      <c r="E95" s="67" t="s">
        <v>110</v>
      </c>
      <c r="F95" s="68">
        <v>2028</v>
      </c>
      <c r="G95" s="68"/>
    </row>
    <row r="96" spans="4:7" ht="20.25" x14ac:dyDescent="0.3">
      <c r="D96" s="67" t="s">
        <v>114</v>
      </c>
      <c r="E96" s="68"/>
      <c r="F96" s="68">
        <v>2029</v>
      </c>
      <c r="G96" s="68"/>
    </row>
    <row r="97" spans="4:7" ht="20.25" x14ac:dyDescent="0.3">
      <c r="D97" s="67" t="s">
        <v>137</v>
      </c>
      <c r="E97" s="68"/>
      <c r="F97" s="68">
        <v>2030</v>
      </c>
      <c r="G97" s="68"/>
    </row>
    <row r="98" spans="4:7" ht="20.25" x14ac:dyDescent="0.3">
      <c r="D98" s="67" t="s">
        <v>101</v>
      </c>
      <c r="E98" s="68"/>
      <c r="F98" s="68">
        <v>2031</v>
      </c>
      <c r="G98" s="68"/>
    </row>
    <row r="99" spans="4:7" ht="20.25" x14ac:dyDescent="0.3">
      <c r="D99" s="67" t="s">
        <v>96</v>
      </c>
      <c r="E99" s="68"/>
      <c r="F99" s="68">
        <v>2032</v>
      </c>
      <c r="G99" s="68"/>
    </row>
    <row r="100" spans="4:7" ht="20.25" x14ac:dyDescent="0.3">
      <c r="D100" s="67" t="s">
        <v>104</v>
      </c>
      <c r="E100" s="68"/>
      <c r="F100" s="68">
        <v>2033</v>
      </c>
      <c r="G100" s="68"/>
    </row>
    <row r="101" spans="4:7" ht="20.25" x14ac:dyDescent="0.3">
      <c r="D101" s="67" t="s">
        <v>118</v>
      </c>
      <c r="E101" s="68"/>
      <c r="F101" s="68">
        <v>2034</v>
      </c>
      <c r="G101" s="68"/>
    </row>
    <row r="102" spans="4:7" ht="20.25" x14ac:dyDescent="0.3">
      <c r="D102" s="67" t="s">
        <v>103</v>
      </c>
      <c r="E102" s="68"/>
      <c r="F102" s="68">
        <v>2035</v>
      </c>
      <c r="G102" s="68"/>
    </row>
    <row r="103" spans="4:7" ht="20.25" x14ac:dyDescent="0.3">
      <c r="D103" s="67" t="s">
        <v>123</v>
      </c>
      <c r="E103" s="68"/>
      <c r="F103" s="68">
        <v>2036</v>
      </c>
      <c r="G103" s="68"/>
    </row>
    <row r="104" spans="4:7" ht="20.25" x14ac:dyDescent="0.3">
      <c r="D104" s="67" t="s">
        <v>116</v>
      </c>
      <c r="E104" s="68"/>
      <c r="F104" s="68">
        <v>2037</v>
      </c>
      <c r="G104" s="68"/>
    </row>
    <row r="105" spans="4:7" ht="20.25" x14ac:dyDescent="0.3">
      <c r="D105" s="67" t="s">
        <v>120</v>
      </c>
      <c r="E105" s="68"/>
      <c r="F105" s="68">
        <v>2038</v>
      </c>
      <c r="G105" s="68"/>
    </row>
    <row r="106" spans="4:7" ht="20.25" x14ac:dyDescent="0.3">
      <c r="D106" s="67" t="s">
        <v>133</v>
      </c>
      <c r="E106" s="68"/>
      <c r="F106" s="68">
        <v>2039</v>
      </c>
      <c r="G106" s="68"/>
    </row>
    <row r="107" spans="4:7" ht="20.25" x14ac:dyDescent="0.3">
      <c r="D107" s="67" t="s">
        <v>93</v>
      </c>
      <c r="E107" s="68"/>
      <c r="F107" s="68">
        <v>2040</v>
      </c>
      <c r="G107" s="68"/>
    </row>
    <row r="108" spans="4:7" ht="20.25" x14ac:dyDescent="0.3">
      <c r="D108" s="67" t="s">
        <v>86</v>
      </c>
      <c r="E108" s="68"/>
      <c r="F108" s="68">
        <v>2041</v>
      </c>
      <c r="G108" s="68"/>
    </row>
    <row r="109" spans="4:7" ht="20.25" x14ac:dyDescent="0.3">
      <c r="D109" s="67" t="s">
        <v>141</v>
      </c>
      <c r="E109" s="68"/>
      <c r="F109" s="68">
        <v>2042</v>
      </c>
      <c r="G109" s="68"/>
    </row>
    <row r="110" spans="4:7" ht="20.25" x14ac:dyDescent="0.3">
      <c r="D110" s="67" t="s">
        <v>109</v>
      </c>
      <c r="E110" s="68"/>
      <c r="F110" s="68">
        <v>2043</v>
      </c>
      <c r="G110" s="68"/>
    </row>
    <row r="111" spans="4:7" ht="20.25" x14ac:dyDescent="0.3">
      <c r="D111" s="67" t="s">
        <v>134</v>
      </c>
      <c r="E111" s="68"/>
      <c r="F111" s="68">
        <v>2044</v>
      </c>
      <c r="G111" s="68"/>
    </row>
    <row r="112" spans="4:7" ht="20.25" x14ac:dyDescent="0.3">
      <c r="D112" s="67" t="s">
        <v>136</v>
      </c>
      <c r="E112" s="68"/>
      <c r="F112" s="68">
        <v>2045</v>
      </c>
      <c r="G112" s="68"/>
    </row>
    <row r="113" spans="4:7" ht="20.25" x14ac:dyDescent="0.3">
      <c r="D113" s="67" t="s">
        <v>127</v>
      </c>
      <c r="E113" s="68"/>
      <c r="F113" s="68">
        <v>2046</v>
      </c>
      <c r="G113" s="68"/>
    </row>
    <row r="114" spans="4:7" ht="20.25" x14ac:dyDescent="0.3">
      <c r="D114" s="67" t="s">
        <v>140</v>
      </c>
      <c r="E114" s="68"/>
      <c r="F114" s="68">
        <v>2047</v>
      </c>
      <c r="G114" s="68"/>
    </row>
    <row r="115" spans="4:7" ht="20.25" x14ac:dyDescent="0.3">
      <c r="D115" s="67" t="s">
        <v>139</v>
      </c>
      <c r="E115" s="68"/>
      <c r="F115" s="68">
        <v>2048</v>
      </c>
      <c r="G115" s="68"/>
    </row>
    <row r="116" spans="4:7" ht="20.25" x14ac:dyDescent="0.3">
      <c r="D116" s="67" t="s">
        <v>121</v>
      </c>
      <c r="E116" s="68"/>
      <c r="F116" s="68">
        <v>2049</v>
      </c>
      <c r="G116" s="68"/>
    </row>
    <row r="117" spans="4:7" ht="20.25" x14ac:dyDescent="0.3">
      <c r="D117" s="67" t="s">
        <v>135</v>
      </c>
      <c r="E117" s="68"/>
      <c r="F117" s="68">
        <v>2050</v>
      </c>
      <c r="G117" s="68"/>
    </row>
    <row r="118" spans="4:7" ht="20.25" x14ac:dyDescent="0.3">
      <c r="D118" s="67" t="s">
        <v>124</v>
      </c>
      <c r="E118" s="68"/>
      <c r="F118" s="68">
        <v>2051</v>
      </c>
      <c r="G118" s="68"/>
    </row>
    <row r="119" spans="4:7" ht="20.25" x14ac:dyDescent="0.3">
      <c r="D119" s="67" t="s">
        <v>138</v>
      </c>
      <c r="E119" s="68"/>
      <c r="F119" s="68">
        <v>2052</v>
      </c>
      <c r="G119" s="68"/>
    </row>
    <row r="120" spans="4:7" ht="20.25" x14ac:dyDescent="0.3">
      <c r="D120" s="67" t="s">
        <v>122</v>
      </c>
      <c r="E120" s="68"/>
      <c r="F120" s="68">
        <v>2053</v>
      </c>
      <c r="G120" s="68"/>
    </row>
    <row r="121" spans="4:7" ht="20.25" x14ac:dyDescent="0.3">
      <c r="D121" s="67" t="s">
        <v>128</v>
      </c>
      <c r="E121" s="68"/>
      <c r="F121" s="68">
        <v>2054</v>
      </c>
      <c r="G121" s="68"/>
    </row>
    <row r="122" spans="4:7" ht="20.25" x14ac:dyDescent="0.3">
      <c r="D122" s="67" t="s">
        <v>106</v>
      </c>
      <c r="E122" s="68"/>
      <c r="F122" s="68">
        <v>2055</v>
      </c>
      <c r="G122" s="68"/>
    </row>
    <row r="123" spans="4:7" ht="20.25" x14ac:dyDescent="0.3">
      <c r="D123" s="67" t="s">
        <v>131</v>
      </c>
      <c r="E123" s="68"/>
      <c r="F123" s="68">
        <v>2056</v>
      </c>
      <c r="G123" s="68"/>
    </row>
    <row r="124" spans="4:7" ht="20.25" x14ac:dyDescent="0.3">
      <c r="D124" s="67" t="s">
        <v>115</v>
      </c>
      <c r="E124" s="68"/>
      <c r="F124" s="68">
        <v>2057</v>
      </c>
      <c r="G124" s="68"/>
    </row>
    <row r="125" spans="4:7" ht="20.25" x14ac:dyDescent="0.3">
      <c r="D125" s="67" t="s">
        <v>119</v>
      </c>
      <c r="E125" s="68"/>
    </row>
    <row r="126" spans="4:7" ht="20.25" x14ac:dyDescent="0.3">
      <c r="D126" s="67" t="s">
        <v>94</v>
      </c>
      <c r="E126" s="68"/>
    </row>
    <row r="127" spans="4:7" ht="20.25" x14ac:dyDescent="0.3">
      <c r="D127" s="67" t="s">
        <v>110</v>
      </c>
      <c r="E127" s="68"/>
    </row>
    <row r="128" spans="4:7" ht="20.25" x14ac:dyDescent="0.3">
      <c r="D128" s="67" t="s">
        <v>126</v>
      </c>
      <c r="E128" s="68"/>
    </row>
    <row r="129" spans="4:5" ht="20.25" x14ac:dyDescent="0.3">
      <c r="D129" s="67" t="s">
        <v>125</v>
      </c>
      <c r="E129" s="68"/>
    </row>
    <row r="130" spans="4:5" ht="20.25" x14ac:dyDescent="0.3">
      <c r="D130" s="67" t="s">
        <v>117</v>
      </c>
      <c r="E130" s="68"/>
    </row>
  </sheetData>
  <sortState ref="E80:E95">
    <sortCondition ref="E80"/>
  </sortState>
  <mergeCells count="57">
    <mergeCell ref="C40:D40"/>
    <mergeCell ref="B44:B51"/>
    <mergeCell ref="B33:B41"/>
    <mergeCell ref="C33:D33"/>
    <mergeCell ref="C34:D34"/>
    <mergeCell ref="C35:D35"/>
    <mergeCell ref="C36:D36"/>
    <mergeCell ref="C37:D37"/>
    <mergeCell ref="C38:D38"/>
    <mergeCell ref="C39:D39"/>
    <mergeCell ref="C41:D41"/>
    <mergeCell ref="B52:D52"/>
    <mergeCell ref="B59:D59"/>
    <mergeCell ref="C50:D50"/>
    <mergeCell ref="C48:D48"/>
    <mergeCell ref="B42:D42"/>
    <mergeCell ref="B56:D56"/>
    <mergeCell ref="C44:D44"/>
    <mergeCell ref="C45:D45"/>
    <mergeCell ref="C46:D46"/>
    <mergeCell ref="C47:D47"/>
    <mergeCell ref="C49:D49"/>
    <mergeCell ref="C51:D51"/>
    <mergeCell ref="C25:D25"/>
    <mergeCell ref="C26:D26"/>
    <mergeCell ref="C28:D28"/>
    <mergeCell ref="B29:B32"/>
    <mergeCell ref="C29:D29"/>
    <mergeCell ref="C30:D30"/>
    <mergeCell ref="C31:D31"/>
    <mergeCell ref="C32:D32"/>
    <mergeCell ref="C24:D24"/>
    <mergeCell ref="J11:K11"/>
    <mergeCell ref="L11:M11"/>
    <mergeCell ref="C27:D27"/>
    <mergeCell ref="B14:B16"/>
    <mergeCell ref="C14:D14"/>
    <mergeCell ref="C15:D15"/>
    <mergeCell ref="C16:D16"/>
    <mergeCell ref="B17:B28"/>
    <mergeCell ref="C17:D17"/>
    <mergeCell ref="C18:D18"/>
    <mergeCell ref="C19:D19"/>
    <mergeCell ref="C20:D20"/>
    <mergeCell ref="C21:D21"/>
    <mergeCell ref="C22:D22"/>
    <mergeCell ref="C23:D23"/>
    <mergeCell ref="N11:N12"/>
    <mergeCell ref="B1:N1"/>
    <mergeCell ref="B2:N2"/>
    <mergeCell ref="B3:N3"/>
    <mergeCell ref="B4:N4"/>
    <mergeCell ref="B6:N6"/>
    <mergeCell ref="C8:D8"/>
    <mergeCell ref="C9:D9"/>
    <mergeCell ref="E11:E12"/>
    <mergeCell ref="F11:H11"/>
  </mergeCells>
  <dataValidations count="6">
    <dataValidation type="list" allowBlank="1" showInputMessage="1" showErrorMessage="1" errorTitle="ZONA DE:" error="DEBERÁ INTRODUCIR LOS DATOS SEGÚN  LA LISTA COMBINADA" sqref="C8:D8">
      <formula1>ZONAS</formula1>
    </dataValidation>
    <dataValidation type="list" allowBlank="1" showInputMessage="1" showErrorMessage="1" errorTitle="COMANDANCIA DE:" error="DEBERÁ INTRODUCIR LOS DATOS SEGÚN  LA LISTA COMBINADA" sqref="C9:D9">
      <formula1>INDIRECT($C$8)</formula1>
    </dataValidation>
    <dataValidation type="list" allowBlank="1" showInputMessage="1" showErrorMessage="1" errorTitle="AÑO:" error="DEBERÁ INTRODUCIR LOS DATOS SEGÚN  LA LISTA COMBINADA" sqref="N8">
      <formula1>$F$81:$F$124</formula1>
    </dataValidation>
    <dataValidation allowBlank="1" showInputMessage="1" showErrorMessage="1" errorTitle="MES:" error="DEBERÁ INTRODUCIR LOS DATOS SEGÚN  LA LISTA COMBINADA" sqref="N9"/>
    <dataValidation type="list" allowBlank="1" showInputMessage="1" showErrorMessage="1" sqref="AF33:AW33">
      <formula1>ZONAS</formula1>
    </dataValidation>
    <dataValidation type="whole" operator="greaterThanOrEqual" allowBlank="1" showInputMessage="1" showErrorMessage="1" sqref="E14 F14:G14 E15:G15 E17:G27 E29:G31 E33:G40 E44:G51 E56:F56 E59:F59 J56 L56 J59 L59 J14:M15 J17:M27 J29:M31 J33:M40 J44:M51">
      <formula1>0</formula1>
    </dataValidation>
  </dataValidations>
  <printOptions horizontalCentered="1"/>
  <pageMargins left="0.31496062992125984" right="0.24" top="0.47244094488188981" bottom="0.35433070866141736" header="0.31496062992125984" footer="0.31496062992125984"/>
  <pageSetup paperSize="9" scale="36" orientation="landscape" r:id="rId1"/>
  <ignoredErrors>
    <ignoredError sqref="N16 N28 N32 G57 G60 K57:L57" formula="1"/>
    <ignoredError sqref="H56 H59 H49 H31 H17:H27 H15 H40 H14 H29:H30 H33:H39 H41:H48 H50:H51" formulaRange="1"/>
    <ignoredError sqref="H32 H28 H16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21</vt:i4>
      </vt:variant>
    </vt:vector>
  </HeadingPairs>
  <TitlesOfParts>
    <vt:vector size="23" baseType="lpstr">
      <vt:lpstr>TOTAL INFRACCIONES ADMINISTRA</vt:lpstr>
      <vt:lpstr>TOTAL INFRACCIONES PENALES</vt:lpstr>
      <vt:lpstr>ANDALUCIA</vt:lpstr>
      <vt:lpstr>ARAGÓN</vt:lpstr>
      <vt:lpstr>'TOTAL INFRACCIONES ADMINISTRA'!Área_de_impresión</vt:lpstr>
      <vt:lpstr>'TOTAL INFRACCIONES PENALES'!Área_de_impresión</vt:lpstr>
      <vt:lpstr>ASTURIAS</vt:lpstr>
      <vt:lpstr>BALEARES</vt:lpstr>
      <vt:lpstr>CANARIAS</vt:lpstr>
      <vt:lpstr>CANTABRIA</vt:lpstr>
      <vt:lpstr>CASTILLA_LA_MANCHA</vt:lpstr>
      <vt:lpstr>CASTILLA_Y_LEÓN</vt:lpstr>
      <vt:lpstr>CATALUÑA</vt:lpstr>
      <vt:lpstr>CEUTA</vt:lpstr>
      <vt:lpstr>EXTREMADURA</vt:lpstr>
      <vt:lpstr>GALICIA</vt:lpstr>
      <vt:lpstr>LA_RIOJA</vt:lpstr>
      <vt:lpstr>MADRID</vt:lpstr>
      <vt:lpstr>MELILLA</vt:lpstr>
      <vt:lpstr>MURCIA</vt:lpstr>
      <vt:lpstr>NAVARRA</vt:lpstr>
      <vt:lpstr>VALENCIA</vt:lpstr>
      <vt:lpstr>ZONAS</vt:lpstr>
    </vt:vector>
  </TitlesOfParts>
  <Company>Dirección General de la Guardia Civil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DGGC</dc:creator>
  <cp:lastModifiedBy>JUAN CARLOS GONZALEZ FERNANDEZ</cp:lastModifiedBy>
  <cp:lastPrinted>2015-09-21T06:41:31Z</cp:lastPrinted>
  <dcterms:created xsi:type="dcterms:W3CDTF">2013-12-23T07:21:47Z</dcterms:created>
  <dcterms:modified xsi:type="dcterms:W3CDTF">2016-01-22T09:57:40Z</dcterms:modified>
</cp:coreProperties>
</file>